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PG_NSG EMV\EEPS 4 2022-25\TRC &amp; NEIs\TRC\2025 TRC\Report\Final\"/>
    </mc:Choice>
  </mc:AlternateContent>
  <xr:revisionPtr revIDLastSave="0" documentId="13_ncr:1_{00E1CE83-CFE7-404E-9D8A-999525FC695C}" xr6:coauthVersionLast="47" xr6:coauthVersionMax="47" xr10:uidLastSave="{00000000-0000-0000-0000-000000000000}"/>
  <bookViews>
    <workbookView xWindow="-57720" yWindow="-120" windowWidth="29040" windowHeight="15720" firstSheet="3" activeTab="8" xr2:uid="{81FAEFD1-2F15-40BA-A511-B775C03C34C4}"/>
  </bookViews>
  <sheets>
    <sheet name="2025 Verified Savings Summary" sheetId="26" r:id="rId1"/>
    <sheet name="2025 Verified Savings-Offering" sheetId="29" r:id="rId2"/>
    <sheet name="High Impact Measures" sheetId="4" r:id="rId3"/>
    <sheet name="2025 TRC" sheetId="5" r:id="rId4"/>
    <sheet name="2025 TRC wo NEI" sheetId="23" r:id="rId5"/>
    <sheet name="2025 PACT" sheetId="6" r:id="rId6"/>
    <sheet name="2025 PACT wo NEI" sheetId="22" r:id="rId7"/>
    <sheet name="TRC Other Benefits Details" sheetId="27" r:id="rId8"/>
    <sheet name="Measure Savings Details" sheetId="28" r:id="rId9"/>
  </sheets>
  <definedNames>
    <definedName name="_____sal2" hidden="1">{"SALARIOS",#N/A,FALSE,"Hoja3";"SUELDOS EMPLEADOS",#N/A,FALSE,"Hoja4";"SUELDOS EJECUTIVOS",#N/A,FALSE,"Hoja5"}</definedName>
    <definedName name="____sal2" hidden="1">{"SALARIOS",#N/A,FALSE,"Hoja3";"SUELDOS EMPLEADOS",#N/A,FALSE,"Hoja4";"SUELDOS EJECUTIVOS",#N/A,FALSE,"Hoja5"}</definedName>
    <definedName name="___sal2" hidden="1">{"SALARIOS",#N/A,FALSE,"Hoja3";"SUELDOS EMPLEADOS",#N/A,FALSE,"Hoja4";"SUELDOS EJECUTIVOS",#N/A,FALSE,"Hoja5"}</definedName>
    <definedName name="__123Graph_A" hidden="1">#REF!</definedName>
    <definedName name="__123Graph_C" hidden="1">#REF!</definedName>
    <definedName name="__123Graph_D" hidden="1">#REF!</definedName>
    <definedName name="__123Graph_E" hidden="1">#REF!</definedName>
    <definedName name="__123Graph_F" hidden="1">#REF!</definedName>
    <definedName name="__sal2" hidden="1">{"SALARIOS",#N/A,FALSE,"Hoja3";"SUELDOS EMPLEADOS",#N/A,FALSE,"Hoja4";"SUELDOS EJECUTIVOS",#N/A,FALSE,"Hoja5"}</definedName>
    <definedName name="_bdm.FastTrackBookmark.10_4_2004_9_40_31_AM.edm" hidden="1">#REF!</definedName>
    <definedName name="_bdm.FastTrackBookmark.9_15_2004_3_08_01_PM.edm" hidden="1">#REF!</definedName>
    <definedName name="_bdm.FastTrackBookmark.9_15_2004_3_17_28_PM.edm" hidden="1">#REF!</definedName>
    <definedName name="_bdm.FastTrackBookmark.9_15_2004_4_15_33_PM.edm" hidden="1">#REF!</definedName>
    <definedName name="_Fill" hidden="1">#REF!</definedName>
    <definedName name="_xlnm._FilterDatabase" localSheetId="2" hidden="1">'High Impact Measures'!$A$2:$G$48</definedName>
    <definedName name="_Key1" hidden="1">#REF!</definedName>
    <definedName name="_Order1" hidden="1">255</definedName>
    <definedName name="_Order2" hidden="1">255</definedName>
    <definedName name="_Sort" hidden="1">#REF!</definedName>
    <definedName name="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_Equipment_Split">#REF!</definedName>
    <definedName name="AccountNumber">#REF!</definedName>
    <definedName name="AccountNUmber1">#REF!</definedName>
    <definedName name="Activity">#REF!</definedName>
    <definedName name="adfa"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aesreport2"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After_Tax">#REF!</definedName>
    <definedName name="AllDates">OFFSET(#REF!,0,0,COUNTA(#REF!)-1,1)</definedName>
    <definedName name="annual_report2" hidden="1">{"ARPandL",#N/A,FALSE,"Report Annual";"ARCashflow",#N/A,FALSE,"Report Annual";"ARBalanceSheet",#N/A,FALSE,"Report Annual";"ARRatios",#N/A,FALSE,"Report Annual"}</definedName>
    <definedName name="AorU">#REF!</definedName>
    <definedName name="AS2DocOpenMode" hidden="1">"AS2DocumentEdit"</definedName>
    <definedName name="atest">"a15:c19"</definedName>
    <definedName name="Attic_Area">#REF!</definedName>
    <definedName name="Attic_Insulation">#REF!</definedName>
    <definedName name="AU">#REF!</definedName>
    <definedName name="Audit_544_Month">OFFSET(#REF!,0,0,COUNTA(#REF!)-1,1)</definedName>
    <definedName name="Audit_Audit_Bill">OFFSET(#REF!,0,0,COUNTA(#REF!)-1,1)</definedName>
    <definedName name="Audit_Bill">OFFSET(#REF!,0,0,COUNTA(#REF!)-1,1)</definedName>
    <definedName name="Audit_COMED_COST">OFFSET(#REF!,0,0,COUNTA(#REF!)-1,1)</definedName>
    <definedName name="Audit_DHW_Fuel">OFFSET(#REF!,0,0,COUNTA(#REF!)-1,1)</definedName>
    <definedName name="Audit_DHW_SYSTEMS_TREATED">OFFSET(#REF!,0,0,COUNTA(#REF!)-1,1)</definedName>
    <definedName name="Audit_Fee">#REF!</definedName>
    <definedName name="Audit_FiscalMonth">OFFSET(#REF!,0,0,COUNTA(#REF!)-1,1)</definedName>
    <definedName name="Audit_NICOR_COST">OFFSET(#REF!,0,0,COUNTA(#REF!)-1,1)</definedName>
    <definedName name="Audit_Survey_Fiscal_Month">OFFSET(#REF!,0,0,COUNTA(#REF!)-1,1)</definedName>
    <definedName name="Audit_Survey_Score">OFFSET(#REF!,0,0,COUNTA(#REF!)-1,1)</definedName>
    <definedName name="Audit_Survey_WE">OFFSET(#REF!,0,0,COUNTA(#REF!)-1,1)</definedName>
    <definedName name="Audit_WE_Batch">OFFSET(#REF!,0,0,COUNTA(#REF!)-1,1)</definedName>
    <definedName name="AuditFee">OFFSET(#REF!,0,0,COUNTA(#REF!)-1,1)</definedName>
    <definedName name="Audits_Goal">#REF!</definedName>
    <definedName name="AuditSiteID">OFFSET(#REF!,0,0,COUNTA(#REF!)-1,1)</definedName>
    <definedName name="AvoidedCostLabels">#REF!</definedName>
    <definedName name="b" hidden="1">#REF!</definedName>
    <definedName name="Base_Case">#REF!</definedName>
    <definedName name="Baseline">#REF!</definedName>
    <definedName name="BaselineStatus">#REF!</definedName>
    <definedName name="BaseYear">#REF!</definedName>
    <definedName name="Benchmark_Ind">#REF!</definedName>
    <definedName name="Benchmark_Type">#REF!</definedName>
    <definedName name="BenchmarkCol">#REF!</definedName>
    <definedName name="BenchmarkFactors">#REF!</definedName>
    <definedName name="BenchmarkPart">#REF!</definedName>
    <definedName name="BenchmarkPartBus">#REF!</definedName>
    <definedName name="BenchmarkRow">#REF!</definedName>
    <definedName name="Billable_Category">OFFSET(#REF!,0,0,COUNTA(#REF!)-1,1)</definedName>
    <definedName name="Budget">#REF!</definedName>
    <definedName name="Business_Type">#REF!</definedName>
    <definedName name="Business_Types">#REF!</definedName>
    <definedName name="CActual">#REF!</definedName>
    <definedName name="calculations2"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Category">#REF!</definedName>
    <definedName name="CheckListCategory">#REF!</definedName>
    <definedName name="CheckListFilter">#REF!</definedName>
    <definedName name="CheckListMethod">#REF!</definedName>
    <definedName name="CheckListProcedure">#REF!</definedName>
    <definedName name="CO2Convert">#REF!</definedName>
    <definedName name="ComEd_Split">#REF!</definedName>
    <definedName name="Completed_Projects_Goal">#REF!</definedName>
    <definedName name="Completion_544_Month">OFFSET(#REF!,0,0,COUNTA(#REF!)-1,1)</definedName>
    <definedName name="Completion_Bill">OFFSET(#REF!,0,0,COUNTA(#REF!)-1,1)</definedName>
    <definedName name="compver">#REF!</definedName>
    <definedName name="Contractor">OFFSET(#REF!,0,0,COUNTA(#REF!)-1,1)</definedName>
    <definedName name="Contractor_Survey_Fiscal_Month">OFFSET(#REF!,0,0,COUNTA(#REF!)-1,1)</definedName>
    <definedName name="Contractor_Survey_Score">OFFSET(#REF!,0,0,COUNTA(#REF!)-1,1)</definedName>
    <definedName name="Contractor_Survey_WE">OFFSET(#REF!,0,0,COUNTA(#REF!)-1,1)</definedName>
    <definedName name="Contracts_Signed_Goal">#REF!</definedName>
    <definedName name="Corp_Tax">#REF!</definedName>
    <definedName name="Costs_Amt">OFFSET(#REF!,0,0,COUNTA(#REF!)-1,1)</definedName>
    <definedName name="Costs_Billable_Amt">OFFSET(#REF!,0,0,COUNTA(#REF!)-1,1)</definedName>
    <definedName name="Costs_Category">OFFSET(#REF!,0,0,COUNTA(#REF!)-1,1)</definedName>
    <definedName name="Costs_Markup">OFFSET(#REF!,0,0,COUNTA(#REF!)-1,1)</definedName>
    <definedName name="csDesignMode">1</definedName>
    <definedName name="currentPeriod">#REF!</definedName>
    <definedName name="CycleEndYear">#REF!</definedName>
    <definedName name="CycleStartYear">#REF!</definedName>
    <definedName name="d" hidden="1">#REF!</definedName>
    <definedName name="Data">OFFSET(#REF!,0,0,COUNTA(#REF!)-1,60)</definedName>
    <definedName name="Data_14w">OFFSET(#REF!,0,0,COUNTA(#REF!)-1,1)</definedName>
    <definedName name="Data_19w">OFFSET(#REF!,0,0,COUNTA(#REF!)-1,1)</definedName>
    <definedName name="Data_23w">OFFSET(#REF!,0,0,COUNTA(#REF!)-1,1)</definedName>
    <definedName name="Data_544_Completion_Month">OFFSET(#REF!,0,0,COUNTA(#REF!)-1,1)</definedName>
    <definedName name="Data_544_Month">OFFSET(#REF!,0,0,COUNTA(#REF!)-1,1)</definedName>
    <definedName name="Data_9w">OFFSET(#REF!,0,0,COUNTA(#REF!)-1,1)</definedName>
    <definedName name="Data_Address">OFFSET(#REF!,0,0,COUNTA(#REF!)-1,1)</definedName>
    <definedName name="Data_Audit_Date">OFFSET(#REF!,0,0,COUNTA(#REF!)-1,1)</definedName>
    <definedName name="Data_Audit_Report_Date">OFFSET(#REF!,0,0,COUNTA(#REF!)-1,1)</definedName>
    <definedName name="Data_Auditor">OFFSET(#REF!,0,0,COUNTA(#REF!)-1,1)</definedName>
    <definedName name="Data_Bath">OFFSET(#REF!,0,0,COUNTA(#REF!)-1,1)</definedName>
    <definedName name="Data_Cancelled_Date">OFFSET(#REF!,0,0,COUNTA(#REF!)-1,1)</definedName>
    <definedName name="Data_City">OFFSET(#REF!,0,0,COUNTA(#REF!)-1,1)</definedName>
    <definedName name="Data_Completed_Amt">OFFSET(#REF!,0,0,COUNTA(#REF!)-1,1)</definedName>
    <definedName name="Data_Completed_Contract_Incentive">OFFSET(#REF!,0,0,COUNTA(#REF!)-1,1)</definedName>
    <definedName name="Data_Completed_kWh">OFFSET(#REF!,0,0,COUNTA(#REF!)-1,1)</definedName>
    <definedName name="Data_Completed_Therms">OFFSET(#REF!,0,0,COUNTA(#REF!)-1,1)</definedName>
    <definedName name="Data_Completion_Date">OFFSET(#REF!,0,0,COUNTA(#REF!)-1,1)</definedName>
    <definedName name="Data_Completion_Report_Date">OFFSET(#REF!,0,0,COUNTA(#REF!)-1,1)</definedName>
    <definedName name="Data_Contract">OFFSET(#REF!,0,0,COUNTA(#REF!)-1,1)</definedName>
    <definedName name="Data_Contract_Amt">OFFSET(#REF!,0,0,COUNTA(#REF!)-1,1)</definedName>
    <definedName name="Data_Contract_In_Period">OFFSET(#REF!,0,0,COUNTA(#REF!)-1,1)</definedName>
    <definedName name="Data_Contract_kWh">OFFSET(#REF!,0,0,COUNTA(#REF!)-1,1)</definedName>
    <definedName name="Data_Contract_Proposed_Incentives">OFFSET(#REF!,0,0,COUNTA(#REF!)-1,1)</definedName>
    <definedName name="Data_Contract_Received_Date">OFFSET(#REF!,0,0,COUNTA(#REF!)-1,1)</definedName>
    <definedName name="Data_Contract_Report_Date">OFFSET(#REF!,0,0,COUNTA(#REF!)-1,1)</definedName>
    <definedName name="Data_Contract_Therms">OFFSET(#REF!,0,0,COUNTA(#REF!)-1,1)</definedName>
    <definedName name="Data_Cust_First">OFFSET(#REF!,0,0,COUNTA(#REF!)-1,1)</definedName>
    <definedName name="Data_Cust_Last">OFFSET(#REF!,0,0,COUNTA(#REF!)-1,1)</definedName>
    <definedName name="Data_Customer_Copay">OFFSET(#REF!,0,0,COUNTA(#REF!)-1,1)</definedName>
    <definedName name="Data_Date">OFFSET(#REF!,0,0,COUNTA(#REF!)-1,1)</definedName>
    <definedName name="Data_DHW">OFFSET(#REF!,0,0,COUNTA(#REF!)-1,1)</definedName>
    <definedName name="Data_DHW_Treated">OFFSET(#REF!,0,0,COUNTA(#REF!)-1,1)</definedName>
    <definedName name="Data_DHW_Treated_Pipe">OFFSET(#REF!,0,0,COUNTA(#REF!)-1,1)</definedName>
    <definedName name="Data_Fee">OFFSET(#REF!,0,0,COUNTA(#REF!)-1,1)</definedName>
    <definedName name="Data_Globe9W">OFFSET(#REF!,0,0,COUNTA(#REF!)-1,1)</definedName>
    <definedName name="Data_Installs">OFFSET(#REF!,0,0,COUNTA(#REF!)-1,1)</definedName>
    <definedName name="Data_Kitchen">OFFSET(#REF!,0,0,COUNTA(#REF!)-1,1)</definedName>
    <definedName name="Data_kWh">OFFSET(#REF!,0,0,COUNTA(#REF!)-1,1)</definedName>
    <definedName name="Data_Pipe">OFFSET(#REF!,0,0,COUNTA(#REF!)-1,1)</definedName>
    <definedName name="Data_Pipe_58">OFFSET(#REF!,0,0,COUNTA(#REF!)-1,1)</definedName>
    <definedName name="Data_Pipe_78">OFFSET(#REF!,0,0,COUNTA(#REF!)-1,1)</definedName>
    <definedName name="Data_Primary">OFFSET(#REF!,0,0,COUNTA(#REF!)-1,1)</definedName>
    <definedName name="Data_Showhd">OFFSET(#REF!,0,0,COUNTA(#REF!)-1,1)</definedName>
    <definedName name="Data_SiteID">OFFSET(#REF!,0,0,COUNTA(#REF!)-1,1)</definedName>
    <definedName name="Data_Status">OFFSET(#REF!,0,0,COUNTA(#REF!)-1,1)</definedName>
    <definedName name="Data_Therm">OFFSET(#REF!,0,0,COUNTA(#REF!)-1,1)</definedName>
    <definedName name="Data_Tstat">OFFSET(#REF!,0,0,COUNTA(#REF!)-1,1)</definedName>
    <definedName name="Data_Tstat_Education">OFFSET(#REF!,0,0,COUNTA(#REF!)-1,1)</definedName>
    <definedName name="Data_Turndn">OFFSET(#REF!,0,0,COUNTA(#REF!)-1,1)</definedName>
    <definedName name="Data_Water_Heat">OFFSET(#REF!,0,0,COUNTA(#REF!)-1,1)</definedName>
    <definedName name="Data_Weeknum">OFFSET(#REF!,0,0,COUNTA(#REF!)-1,1)</definedName>
    <definedName name="Data_Zipcode">OFFSET(#REF!,0,0,COUNTA(#REF!)-1,1)</definedName>
    <definedName name="Date">#REF!</definedName>
    <definedName name="DISC_RF">#REF!</definedName>
    <definedName name="DISC_WACC">#REF!</definedName>
    <definedName name="DiscountFactorLabels">#REF!</definedName>
    <definedName name="DiscountRateTRC">#REF!</definedName>
    <definedName name="e">OFFSET(#REF!,0,0,COUNTA(#REF!)-1,1)</definedName>
    <definedName name="Employee">OFFSET(#REF!,0,0,COUNTA(#REF!)-1,1)</definedName>
    <definedName name="EPS_YR1">#REF!</definedName>
    <definedName name="EscalationRate">#REF!</definedName>
    <definedName name="Expense_AC_Eq">OFFSET(#REF!,0,0,COUNTA(#REF!)-1,1)</definedName>
    <definedName name="Expense_Amt">OFFSET(#REF!,0,0,COUNTA(#REF!)-1,1)</definedName>
    <definedName name="Expense_Amt2">OFFSET(#REF!,0,0,COUNTA(#REF!)-1,1)</definedName>
    <definedName name="Expense_Billable_Amt">OFFSET(#REF!,0,0,COUNTA(#REF!)-1,1)</definedName>
    <definedName name="Expense_Cat">OFFSET(#REF!,0,0,COUNTA(#REF!)-1,1)</definedName>
    <definedName name="Expense_Category">#REF!</definedName>
    <definedName name="Expense_Category2">OFFSET(#REF!,0,0,COUNTA(#REF!)-1,1)</definedName>
    <definedName name="Expense_Data_Amount">OFFSET(#REF!,0,0,COUNTA(#REF!)-1,1)</definedName>
    <definedName name="Expense_Data_Category">OFFSET(#REF!,0,0,COUNTA(#REF!)-1,1)</definedName>
    <definedName name="Expense_Data_Date">OFFSET(#REF!,0,0,COUNTA(#REF!)-1,1)</definedName>
    <definedName name="Expense_Data_Description">OFFSET(#REF!,0,0,COUNTA(#REF!)-1,1)</definedName>
    <definedName name="Expense_Data_Subcategory">OFFSET(#REF!,0,0,COUNTA(#REF!)-1,1)</definedName>
    <definedName name="Expense_HVAC">OFFSET(#REF!,0,0,COUNTA(#REF!)-1,1)</definedName>
    <definedName name="Expense_Mileage">OFFSET(#REF!,0,0,COUNTA(#REF!)-1,1)</definedName>
    <definedName name="Expense_Mileage_Cost">OFFSET(#REF!,0,0,COUNTA(#REF!)-1,1)</definedName>
    <definedName name="Expense_Name">OFFSET(#REF!,0,0,COUNTA(#REF!)-1,1)</definedName>
    <definedName name="Expense_Personal_Category">OFFSET(#REF!,0,0,COUNTA(#REF!)-1,1)</definedName>
    <definedName name="Expense_Type">#REF!</definedName>
    <definedName name="Expenses_Amount">OFFSET(#REF!,0,0,COUNTA(#REF!)-1,1)</definedName>
    <definedName name="Expenses_Associated_Personnel">OFFSET(#REF!,0,0,COUNTA(#REF!)-1,1)</definedName>
    <definedName name="Expenses_Business_Purpose">OFFSET(#REF!,0,0,COUNTA(#REF!)-1,1)</definedName>
    <definedName name="Expenses_Category">OFFSET(#REF!,0,0,COUNTA(#REF!)-1,1)</definedName>
    <definedName name="Expenses_Date">OFFSET(#REF!,0,0,COUNTA(#REF!)-1,1)</definedName>
    <definedName name="Expenses_Description">OFFSET(#REF!,0,0,COUNTA(#REF!)-1,1)</definedName>
    <definedName name="Expenses_Program_Name">OFFSET(#REF!,0,0,COUNTA(#REF!)-1,1)</definedName>
    <definedName name="Expenses_Program_Number">OFFSET(#REF!,0,0,COUNTA(#REF!)-1,1)</definedName>
    <definedName name="Expenses_Sequence_Num">OFFSET(#REF!,0,0,COUNTA(#REF!)-1,1)</definedName>
    <definedName name="Expenses_Subcategory">OFFSET(#REF!,0,0,COUNTA(#REF!)-1,1)</definedName>
    <definedName name="f" hidden="1">#REF!</definedName>
    <definedName name="finance2" hidden="1">{"Finance 1",#N/A,FALSE,"FINANCE.XLS";"Finance 2",#N/A,FALSE,"FINANCE.XLS";"Finance 3",#N/A,FALSE,"FINANCE.XLS";"Finance 4",#N/A,FALSE,"FINANCE.XLS";"Finance 5",#N/A,FALSE,"FINANCE.XLS";"Finance 6",#N/A,FALSE,"FINANCE.XLS";"Finance 7",#N/A,FALSE,"FINANCE.XLS";"Finance 8",#N/A,FALSE,"FINANCE.XLS"}</definedName>
    <definedName name="flujo2" hidden="1">{"FLUJO DE CAJA",#N/A,FALSE,"Hoja1";"ANEXOS FLUJO",#N/A,FALSE,"Hoja1"}</definedName>
    <definedName name="g" hidden="1">#REF!</definedName>
    <definedName name="ganacias2" hidden="1">{"GAN.Y PERD.RESUMIDO",#N/A,FALSE,"Hoja1";"GAN.Y PERD.DETALLADO",#N/A,FALSE,"Hoja1"}</definedName>
    <definedName name="h" hidden="1">#REF!</definedName>
    <definedName name="HDD_Unconditioned">#REF!</definedName>
    <definedName name="Heating_Degree_Days">#REF!</definedName>
    <definedName name="hh" hidden="1">{"Valuation",#N/A,TRUE,"Valuation Summary";"Financial Statements",#N/A,TRUE,"Results";"Results",#N/A,TRUE,"Results";"Ratios",#N/A,TRUE,"Results";"P2 Summary",#N/A,TRUE,"Results";"Historical data",#N/A,TRUE,"Historical Data";"P1 Inputs",#N/A,TRUE,"Forecast Drivers";"P2 Inputs",#N/A,TRUE,"Forecast Drivers"}</definedName>
    <definedName name="High_Growth">#REF!</definedName>
    <definedName name="Home_Area">#REF!</definedName>
    <definedName name="Home_Program">OFFSET(#REF!,0,0,COUNTA(#REF!)-1,1)</definedName>
    <definedName name="Hours">OFFSET(#REF!,0,0,COUNTA(#REF!)-1,1)</definedName>
    <definedName name="Hours_Bill">OFFSET(#REF!,0,0,COUNTA(#REF!)-1,1)</definedName>
    <definedName name="Hours_Hours">OFFSET(#REF!,0,0,COUNTA(#REF!)-1,1)</definedName>
    <definedName name="Hours_Hours_ACEq">OFFSET(#REF!,0,0,COUNTA(#REF!)-1,1)</definedName>
    <definedName name="Hours_Hours_HVAC">OFFSET(#REF!,0,0,COUNTA(#REF!)-1,1)</definedName>
    <definedName name="Hours_Name">OFFSET(#REF!,0,0,COUNTA(#REF!)-1,1)</definedName>
    <definedName name="Hours_Position">OFFSET(#REF!,0,0,COUNTA(#REF!)-1,1)</definedName>
    <definedName name="Hours_Rate">OFFSET(#REF!,0,0,COUNTA(#REF!)-1,1)</definedName>
    <definedName name="Hours_Type">OFFSET(#REF!,0,0,COUNTA(#REF!)-1,1)</definedName>
    <definedName name="Hours_Unique">OFFSET(#REF!,0,0,COUNTA(#REF!)-1,1)</definedName>
    <definedName name="HVAC_Tuneup_Split">#REF!</definedName>
    <definedName name="I_17">#REF!</definedName>
    <definedName name="I_21">#REF!</definedName>
    <definedName name="IM_COMED_COST">OFFSET(#REF!,0,0,COUNTA(#REF!)-1,1)</definedName>
    <definedName name="IM_FiscalMonth">OFFSET(#REF!,0,0,COUNTA(#REF!)-1,1)</definedName>
    <definedName name="IM_FUEL_TYPE">OFFSET(#REF!,0,0,COUNTA(#REF!)-1,1)</definedName>
    <definedName name="IM_KWH_SAVINGS">OFFSET(#REF!,0,0,COUNTA(#REF!)-1,1)</definedName>
    <definedName name="IM_MEASURE_DESCRIPTION">OFFSET(#REF!,0,0,COUNTA(#REF!)-1,1)</definedName>
    <definedName name="IM_MEASURE_TYPE">OFFSET(#REF!,0,0,COUNTA(#REF!)-1,1)</definedName>
    <definedName name="IM_NICOR_COST">OFFSET(#REF!,0,0,COUNTA(#REF!)-1,1)</definedName>
    <definedName name="IM_RCMDN_NAME">OFFSET(#REF!,0,0,COUNTA(#REF!)-1,1)</definedName>
    <definedName name="IM_THERM_SAVINGS">OFFSET(#REF!,0,0,COUNTA(#REF!)-1,1)</definedName>
    <definedName name="IM_TRANS_QTY">OFFSET(#REF!,0,0,COUNTA(#REF!)-1,1)</definedName>
    <definedName name="IM_WE_BATCH">OFFSET(#REF!,0,0,COUNTA(#REF!)-1,1)</definedName>
    <definedName name="Incentives_PY4">#REF!</definedName>
    <definedName name="Incentives_PY5">#REF!</definedName>
    <definedName name="Incentives_PY6">#REF!</definedName>
    <definedName name="Ineligible">OFFSET(#REF!,0,0,COUNTA(#REF!)-1,1)</definedName>
    <definedName name="InputRows">#REF!</definedName>
    <definedName name="inputs" hidden="1">{"Inputs 1","Base",FALSE,"INPUTS";"Inputs 2","Base",FALSE,"INPUTS";"Inputs 3","Base",FALSE,"INPUTS";"Inputs 4","Base",FALSE,"INPUTS";"Inputs 5","Base",FALSE,"INPUTS"}</definedName>
    <definedName name="Inv_Date">OFFSET(#REF!,0,0,COUNTA(#REF!)-1,1)</definedName>
    <definedName name="Inv_From">OFFSET(#REF!,0,0,COUNTA(#REF!)-1,1)</definedName>
    <definedName name="Inv_Item">OFFSET(#REF!,0,0,COUNTA(#REF!)-1,1)</definedName>
    <definedName name="Inv_Qty">OFFSET(#REF!,0,0,COUNTA(#REF!)-1,1)</definedName>
    <definedName name="Inv_To">OFFSET(#REF!,0,0,COUNTA(#REF!)-1,1)</definedName>
    <definedName name="Inv_Type">OFFSET(#REF!,0,0,COUNTA(#REF!)-1,1)</definedName>
    <definedName name="Invoice_Period">TEXT(#REF!,"MMMM")&amp;" "&amp;YEAR(#REF!)</definedName>
    <definedName name="Labor_Category">OFFSET(#REF!,0,0,COUNTA(#REF!)-1,1)</definedName>
    <definedName name="LevelLook">#REF!</definedName>
    <definedName name="List_Categories">#REF!</definedName>
    <definedName name="List_EndUses">#REF!</definedName>
    <definedName name="List_Sectors">#REF!</definedName>
    <definedName name="list2">#REF!</definedName>
    <definedName name="list3">#REF!</definedName>
    <definedName name="list4">#REF!</definedName>
    <definedName name="Log_In_Time">#REF!</definedName>
    <definedName name="Log_In_User">#REF!</definedName>
    <definedName name="Loss_ElectricDemand">#REF!</definedName>
    <definedName name="Loss_ElectricEnergy">#REF!</definedName>
    <definedName name="Loss_GasEnergy">#REF!</definedName>
    <definedName name="Low_Growth">#REF!</definedName>
    <definedName name="m" hidden="1">#REF!</definedName>
    <definedName name="MACRS">#REF!</definedName>
    <definedName name="MActual">#REF!</definedName>
    <definedName name="Management_Fee">#REF!</definedName>
    <definedName name="Markup">#REF!</definedName>
    <definedName name="MComp">#REF!</definedName>
    <definedName name="MComp2">#REF!</definedName>
    <definedName name="MeasureGroup">#REF!</definedName>
    <definedName name="MeasureType">#REF!</definedName>
    <definedName name="MileageRate">#REF!</definedName>
    <definedName name="Month">#REF!</definedName>
    <definedName name="MVar">#REF!</definedName>
    <definedName name="MVar2">#REF!</definedName>
    <definedName name="MVariance">#REF!</definedName>
    <definedName name="MY">#REF!</definedName>
    <definedName name="n" hidden="1">#REF!</definedName>
    <definedName name="Nicor_Split">#REF!</definedName>
    <definedName name="NPV_RATE">#REF!</definedName>
    <definedName name="NvsParentRef">"'[2012-09-30-GL103-Mthly Var.xls]Act to Bud'!$G$442"</definedName>
    <definedName name="O_M_Increase">#REF!</definedName>
    <definedName name="old_1" hidden="1">#REF!</definedName>
    <definedName name="Org_Code">OFFSET(#REF!,0,0,COUNTA(#REF!)-1,1)</definedName>
    <definedName name="Org_Name">OFFSET(#REF!,0,0,COUNTA(#REF!)-1,1)</definedName>
    <definedName name="OutputRange">#REF!</definedName>
    <definedName name="Overhead">#REF!</definedName>
    <definedName name="p">#REF!</definedName>
    <definedName name="Participation_PY4">#REF!</definedName>
    <definedName name="Participation_PY5">#REF!</definedName>
    <definedName name="Participation_PY6">#REF!</definedName>
    <definedName name="Pay_Code">OFFSET(#REF!,0,0,COUNTA(#REF!)-1,1)</definedName>
    <definedName name="PC_Main">[0]!PC_Main</definedName>
    <definedName name="Period">#REF!</definedName>
    <definedName name="Period_Begin_Date">OFFSET(#REF!,0,0,COUNTA(#REF!)-1,1)</definedName>
    <definedName name="Period_End_Date">OFFSET(#REF!,0,0,COUNTA(#REF!)-1,1)</definedName>
    <definedName name="Person_Name">OFFSET(#REF!,0,0,COUNTA(#REF!)-1,1)</definedName>
    <definedName name="Person_Organization_Code">OFFSET(#REF!,0,0,COUNTA(#REF!)-1,1)</definedName>
    <definedName name="Person_Organization_Name">OFFSET(#REF!,0,0,COUNTA(#REF!)-1,1)</definedName>
    <definedName name="PM_COMED_COST">OFFSET(#REF!,0,0,COUNTA(#REF!)-1,1)</definedName>
    <definedName name="PM_FiscalMonth">OFFSET(#REF!,0,0,COUNTA(#REF!)-1,1)</definedName>
    <definedName name="PM_JobBilling">OFFSET(#REF!,0,0,COUNTA(#REF!)-1,1)</definedName>
    <definedName name="PM_NICOR_COST">OFFSET(#REF!,0,0,COUNTA(#REF!)-1,1)</definedName>
    <definedName name="PM_Total_Amt">OFFSET(#REF!,0,0,COUNTA(#REF!)-1,1)</definedName>
    <definedName name="PM_WE_BATCH">OFFSET(#REF!,0,0,COUNTA(#REF!)-1,1)</definedName>
    <definedName name="Position">OFFSET(#REF!,0,0,COUNTA(#REF!)-1,1)</definedName>
    <definedName name="print99" hidden="1">{#N/A,#N/A,FALSE,"Resid CPRIV";#N/A,#N/A,FALSE,"Comer_CPRIVKsum";#N/A,#N/A,FALSE,"General (2)";#N/A,#N/A,FALSE,"Oficial";#N/A,#N/A,FALSE,"Resumen";#N/A,#N/A,FALSE,"Escenarios"}</definedName>
    <definedName name="prioryearp">#REF!</definedName>
    <definedName name="prioryearv">#REF!</definedName>
    <definedName name="Procedure">#REF!</definedName>
    <definedName name="Program_Therms">#REF!</definedName>
    <definedName name="ProgramNumber">#REF!</definedName>
    <definedName name="Project">OFFSET(#REF!,0,0,COUNTA(#REF!)-1,1)</definedName>
    <definedName name="Project_Code">OFFSET(#REF!,0,0,COUNTA(#REF!)-1,1)</definedName>
    <definedName name="Project_Org_Code">OFFSET(#REF!,0,0,COUNTA(#REF!)-1,1)</definedName>
    <definedName name="Project_Type_Description">OFFSET(#REF!,0,0,COUNTA(#REF!)-1,1)</definedName>
    <definedName name="Proposal_1">#REF!</definedName>
    <definedName name="Proposal_2">#REF!</definedName>
    <definedName name="Proposal_3">#REF!</definedName>
    <definedName name="Proposed_Contract_Amt">OFFSET(#REF!,0,0,COUNTA(#REF!)-1,1)</definedName>
    <definedName name="Proposed_Incentives">OFFSET(#REF!,0,0,COUNTA(#REF!)-1,1)</definedName>
    <definedName name="Proposed_kWh">OFFSET(#REF!,0,0,COUNTA(#REF!)-1,1)</definedName>
    <definedName name="Proposed_Therms">OFFSET(#REF!,0,0,COUNTA(#REF!)-1,1)</definedName>
    <definedName name="PY3Part">#REF!</definedName>
    <definedName name="PY4_6_Inflation">#REF!</definedName>
    <definedName name="PY4Projections">#REF!</definedName>
    <definedName name="PY5_Growth">#REF!</definedName>
    <definedName name="PY6_Growth">#REF!</definedName>
    <definedName name="q">#REF!</definedName>
    <definedName name="Rate">OFFSET(#REF!,0,0,COUNTA(#REF!)-1,1)</definedName>
    <definedName name="report99" hidden="1">{"Rep 1",#N/A,FALSE,"Reports";"Rep 2",#N/A,FALSE,"Reports";"Rep 3",#N/A,FALSE,"Reports";"Rep 4",#N/A,FALSE,"Reports"}</definedName>
    <definedName name="RetailCostLabels">#REF!</definedName>
    <definedName name="s" hidden="1">#REF!</definedName>
    <definedName name="saraaksdf"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Scen_Audit_Date">OFFSET(#REF!,0,0,COUNTA(#REF!)-1,1)</definedName>
    <definedName name="Scen_COMED_COST">OFFSET(#REF!,0,0,COUNTA(#REF!)-1,1)</definedName>
    <definedName name="Scen_Completed_Amt">OFFSET(#REF!,0,0,COUNTA(#REF!)-1,1)</definedName>
    <definedName name="Scen_Completed_Incentive">OFFSET(#REF!,0,0,COUNTA(#REF!)-1,1)</definedName>
    <definedName name="Scen_Completed_kWh">OFFSET(#REF!,0,0,COUNTA(#REF!)-1,1)</definedName>
    <definedName name="Scen_Completed_Therms">OFFSET(#REF!,0,0,COUNTA(#REF!)-1,1)</definedName>
    <definedName name="Scen_Contracted_Date">OFFSET(#REF!,0,0,COUNTA(#REF!)-1,1)</definedName>
    <definedName name="Scen_Contracted_Fiscal_Month">OFFSET(#REF!,0,0,COUNTA(#REF!)-1,1)</definedName>
    <definedName name="Scen_Days_Audit_To_Contract">OFFSET(#REF!,0,0,COUNTA(#REF!)-1,1)</definedName>
    <definedName name="Scen_FiscalMonth">OFFSET(#REF!,0,0,COUNTA(#REF!)-1,1)</definedName>
    <definedName name="Scen_InstallingTradeAlly">OFFSET(#REF!,0,0,COUNTA(#REF!)-1,1)</definedName>
    <definedName name="Scen_IsISM">OFFSET(#REF!,0,0,COUNTA(#REF!)-1,1)</definedName>
    <definedName name="Scen_JobBilling">OFFSET(#REF!,0,0,COUNTA(#REF!)-1,1)</definedName>
    <definedName name="Scen_NICOR_COST">OFFSET(#REF!,0,0,COUNTA(#REF!)-1,1)</definedName>
    <definedName name="Scen_Original_PropAmt">OFFSET(#REF!,0,0,COUNTA(#REF!)-1,1)</definedName>
    <definedName name="Scen_Original_PropInc">OFFSET(#REF!,0,0,COUNTA(#REF!)-1,1)</definedName>
    <definedName name="Scen_Original_PropkWh">OFFSET(#REF!,0,0,COUNTA(#REF!)-1,1)</definedName>
    <definedName name="Scen_Original_PropTherms">OFFSET(#REF!,0,0,COUNTA(#REF!)-1,1)</definedName>
    <definedName name="Scen_Project_STATUS">OFFSET(#REF!,0,0,COUNTA(#REF!)-1,1)</definedName>
    <definedName name="Scen_ReferredBy">OFFSET(#REF!,0,0,COUNTA(#REF!)-1,1)</definedName>
    <definedName name="Scen_WE_BATCH">OFFSET(#REF!,0,0,COUNTA(#REF!)-1,1)</definedName>
    <definedName name="SCHED_APPT_FISCAL_MO">OFFSET(#REF!,0,0,COUNTA(#REF!)-1,1)</definedName>
    <definedName name="Sched_APPTDATE">OFFSET(#REF!,0,0,COUNTA(#REF!)-1,1)</definedName>
    <definedName name="Sched_APPTTYPE">OFFSET(#REF!,0,0,COUNTA(#REF!)-1,1)</definedName>
    <definedName name="SCHED_CREATED_FISCAL_MO">OFFSET(#REF!,0,0,COUNTA(#REF!)-1,1)</definedName>
    <definedName name="Sched_SITE_CREATED_DT">OFFSET(#REF!,0,0,COUNTA(#REF!)-1,1)</definedName>
    <definedName name="SECTOR_INPUTS">#REF!</definedName>
    <definedName name="Server">#REF!</definedName>
    <definedName name="sessions">#REF!</definedName>
    <definedName name="solver_cvg" hidden="1">0.0001</definedName>
    <definedName name="solver_drv" hidden="1">1</definedName>
    <definedName name="solver_est" hidden="1">1</definedName>
    <definedName name="solver_itr" hidden="1">100</definedName>
    <definedName name="solver_lin" hidden="1">2</definedName>
    <definedName name="solver_neg" hidden="1">2</definedName>
    <definedName name="solver_num" hidden="1">0</definedName>
    <definedName name="solver_nwt" hidden="1">1</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0.8</definedName>
    <definedName name="StartYr">#REF!</definedName>
    <definedName name="Status">#REF!</definedName>
    <definedName name="Tab">#REF!</definedName>
    <definedName name="Tagged">OFFSET(#REF!,0,0,COUNTA(#REF!)-1,1)</definedName>
    <definedName name="Test"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TestMeasure">[0]!TestMeasure</definedName>
    <definedName name="TextRefCopyRangeCount" hidden="1">5</definedName>
    <definedName name="Timesheet_Cell_Comments">OFFSET(#REF!,0,0,COUNTA(#REF!)-1,1)</definedName>
    <definedName name="Timesheet_Cell_Hours">OFFSET(#REF!,0,0,COUNTA(#REF!)-1,1)</definedName>
    <definedName name="Timesheet_Cell_Labor_Category_Description">OFFSET(#REF!,0,0,COUNTA(#REF!)-1,1)</definedName>
    <definedName name="Timesheet_Cell_Project_Code">OFFSET(#REF!,0,0,COUNTA(#REF!)-1,1)</definedName>
    <definedName name="Timesheet_Cell_Project_Organization_Code">OFFSET(#REF!,0,0,COUNTA(#REF!)-1,1)</definedName>
    <definedName name="Timesheet_Cell_Project_Type_Description">OFFSET(#REF!,0,0,COUNTA(#REF!)-1,1)</definedName>
    <definedName name="Timesheet_Cell_Task_Name">OFFSET(#REF!,0,0,COUNTA(#REF!)-1,1)</definedName>
    <definedName name="Timesheet_Cell_Work_Date">OFFSET(#REF!,0,0,COUNTA(#REF!)-1,1)</definedName>
    <definedName name="Timesheet_Comments">OFFSET(#REF!,0,0,COUNTA(#REF!)-1,1)</definedName>
    <definedName name="TM1REBUILDOPTION">1</definedName>
    <definedName name="TotalMeasures">#REF!</definedName>
    <definedName name="TotalPrograms">#REF!</definedName>
    <definedName name="TotalSectors">#REF!</definedName>
    <definedName name="Unanet_Hours">OFFSET(#REF!,0,0,COUNTA(#REF!),1)</definedName>
    <definedName name="Unanet_Positions">OFFSET(#REF!,0,0,COUNTA(#REF!),1)</definedName>
    <definedName name="Unanet_Project_Org_Code">OFFSET(#REF!,0,0,COUNTA(#REF!),1)</definedName>
    <definedName name="Unanet_Report_Employee">OFFSET(#REF!,0,0,COUNTA(#REF!)-1,1)</definedName>
    <definedName name="Unanet_Report_Hours">OFFSET(#REF!,0,0,COUNTA(#REF!)-1,1)</definedName>
    <definedName name="Unanet_Report_Labor_Category">OFFSET(#REF!,0,0,COUNTA(#REF!)-1,1)</definedName>
    <definedName name="Unanet_Report_Org_Code">OFFSET(#REF!,0,0,COUNTA(#REF!)-1,1)</definedName>
    <definedName name="Unanet_Report_Org_Name">OFFSET(#REF!,0,0,COUNTA(#REF!)-1,1)</definedName>
    <definedName name="Unanet_Report_Pay_Code">OFFSET(#REF!,0,0,COUNTA(#REF!)-1,1)</definedName>
    <definedName name="Unanet_Report_Period_Begin_Date">OFFSET(#REF!,0,0,COUNTA(#REF!)-1,1)</definedName>
    <definedName name="Unanet_Report_Period_End_Date">OFFSET(#REF!,0,0,COUNTA(#REF!)-1,1)</definedName>
    <definedName name="Unanet_Report_Project_Code">OFFSET(#REF!,0,0,COUNTA(#REF!)-1,1)</definedName>
    <definedName name="Unanet_Report_Project_Org_Code">OFFSET(#REF!,0,0,COUNTA(#REF!)-1,1)</definedName>
    <definedName name="Unanet_Report_Project_Type_Description">OFFSET(#REF!,0,0,COUNTA(#REF!)-1,1)</definedName>
    <definedName name="Unanet_Report_Timesheet_Cell_Comments">OFFSET(#REF!,0,0,COUNTA(#REF!)-1,1)</definedName>
    <definedName name="Unanet_Report_Timesheet_Comments">OFFSET(#REF!,0,0,COUNTA(#REF!)-1,1)</definedName>
    <definedName name="Unanet_Report_Work_Date">OFFSET(#REF!,0,0,COUNTA(#REF!)-1,1)</definedName>
    <definedName name="v" hidden="1">#REF!</definedName>
    <definedName name="Version">#REF!</definedName>
    <definedName name="Versionh">#REF!</definedName>
    <definedName name="w" hidden="1">{"Rep 1",#N/A,FALSE,"Reports";"Rep 2",#N/A,FALSE,"Reports";"Rep 3",#N/A,FALSE,"Reports";"Rep 4",#N/A,FALSE,"Reports"}</definedName>
    <definedName name="Wall_Area">#REF!</definedName>
    <definedName name="Wall_Insulation">#REF!</definedName>
    <definedName name="Window_Area">#REF!</definedName>
    <definedName name="Work_Date">OFFSET(#REF!,0,0,COUNTA(#REF!)-1,1)</definedName>
    <definedName name="wrn.AESreport."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wrn.Aging._.and._.Trend._.Analysis." hidden="1">{#N/A,#N/A,FALSE,"Aging Summary";#N/A,#N/A,FALSE,"Ratio Analysis";#N/A,#N/A,FALSE,"Test 120 Day Accts";#N/A,#N/A,FALSE,"Tickmarks"}</definedName>
    <definedName name="wrn.Annual._.Report." hidden="1">{"ARPandL",#N/A,FALSE,"Report Annual";"ARCashflow",#N/A,FALSE,"Report Annual";"ARBalanceSheet",#N/A,FALSE,"Report Annual";"ARRatios",#N/A,FALSE,"Report Annual"}</definedName>
    <definedName name="wrn.Calculations." hidden="1">{"Calc 1",#N/A,FALSE,"CAL";"Calc 2",#N/A,FALSE,"CAL";"Calc 3",#N/A,FALSE,"CAL";"Calc 4",#N/A,FALSE,"CAL";"Calc 5",#N/A,FALSE,"CAL";"Calc 6",#N/A,FALSE,"CAL";"Calc 7",#N/A,FALSE,"CAL";"Calc 8",#N/A,FALSE,"CAL";"Calc 9",#N/A,FALSE,"CAL";"Calc 10",#N/A,FALSE,"CAL";"Calc 11",#N/A,FALSE,"CAL";"Calc 12",#N/A,FALSE,"CAL";"Calc 13",#N/A,FALSE,"CAL";"Calc 14",#N/A,FALSE,"CAL";"Calc 15",#N/A,FALSE,"CAL";"Calc 16",#N/A,FALSE,"CAL";"Calc 17",#N/A,FALSE,"CAL";"Calc 18",#N/A,FALSE,"CAL"}</definedName>
    <definedName name="wrn.COST._.ALLOC._.STUDY._.1997._.CLFP." hidden="1">{#N/A,#N/A,TRUE,"CUSTOMER INFORMATION";#N/A,#N/A,TRUE,"ALLOCATION FACTOR";#N/A,#N/A,TRUE,"GROSS DISTRIBUTION PLANT";#N/A,#N/A,TRUE,"GROSS CUSTOMER PLANT";#N/A,#N/A,TRUE,"PLANT ALLOCATION SUMMARY";#N/A,#N/A,TRUE,"EXPENSE DISTRIBUTION O&amp;M";#N/A,#N/A,TRUE,"EXPENSE CUST OP AND A&amp;G";#N/A,#N/A,TRUE,"EXPENSE DEPR AND TAXES";#N/A,#N/A,TRUE,"EXPENSE OPER - TRANSPORT";#N/A,#N/A,TRUE,"FED INCOME TAX DEDUCT";#N/A,#N/A,TRUE,"FED INCOME TAX CALC";#N/A,#N/A,TRUE,"CASH WORKING CAPITAL";#N/A,#N/A,TRUE,"RATE BASE ALLOCATION";#N/A,#N/A,TRUE,"NET EARNINGS &amp; ROR";#N/A,#N/A,TRUE,"EARN_REV_FRANCHISE_CWC CHANGES";#N/A,#N/A,TRUE,"EXPENSE DEPR AND TAXES (2)";#N/A,#N/A,TRUE,"EXPENSE OPER - TRANSPORT (2)";#N/A,#N/A,TRUE,"FED INCOME TAX DEDUCT (2)";#N/A,#N/A,TRUE,"FED INCOME TAX CALC (2)";#N/A,#N/A,TRUE,"CASH WORKING CAPITAL (2)";#N/A,#N/A,TRUE,"RATE BASE ALLOCATION (2)";#N/A,#N/A,TRUE,"NET EARNINGS &amp; ROR (2)";#N/A,#N/A,TRUE,"PROPOSED INCREASES &amp; ROR";#N/A,#N/A,TRUE,"PROPOSED INCREASES &amp; ROR (2)"}</definedName>
    <definedName name="wrn.DATA._.INPUTS." hidden="1">{#N/A,#N/A,TRUE,"DATA INPUTS"}</definedName>
    <definedName name="wrn.Finance." hidden="1">{"Finance 1",#N/A,FALSE,"FINANCE.XLS";"Finance 2",#N/A,FALSE,"FINANCE.XLS";"Finance 3",#N/A,FALSE,"FINANCE.XLS";"Finance 4",#N/A,FALSE,"FINANCE.XLS";"Finance 5",#N/A,FALSE,"FINANCE.XLS";"Finance 6",#N/A,FALSE,"FINANCE.XLS";"Finance 7",#N/A,FALSE,"FINANCE.XLS";"Finance 8",#N/A,FALSE,"FINANCE.XLS"}</definedName>
    <definedName name="wrn.FLUJO._.CAJA." hidden="1">{"FLUJO DE CAJA",#N/A,FALSE,"Hoja1";"ANEXOS FLUJO",#N/A,FALSE,"Hoja1"}</definedName>
    <definedName name="wrn.GANANCIAS._.Y._.PERDIDAS." hidden="1">{"GAN.Y PERD.RESUMIDO",#N/A,FALSE,"Hoja1";"GAN.Y PERD.DETALLADO",#N/A,FALSE,"Hoja1"}</definedName>
    <definedName name="wrn.Inputs." hidden="1">{"Inputs 1","Base",FALSE,"INPUTS";"Inputs 2","Base",FALSE,"INPUTS";"Inputs 3","Base",FALSE,"INPUTS";"Inputs 4","Base",FALSE,"INPUTS";"Inputs 5","Base",FALSE,"INPUTS"}</definedName>
    <definedName name="wrn.Other._.Schedules." hidden="1">{"Schedule 1",#N/A,FALSE,"Riders";"Schedule 2",#N/A,FALSE,"Riders";"Schedule 3",#N/A,FALSE,"Capital Structures";"Electric Rate Base",#N/A,FALSE,"Electric";"Electric Earnings",#N/A,FALSE,"Electric";"Schedule 7",#N/A,FALSE,"Gas";"Schedule 8",#N/A,FALSE,"Gas";"Schedule 10",#N/A,FALSE,"Capital Structures";"Schedule 11",#N/A,FALSE,"Capital Structures";"Schedule 23",#N/A,FALSE,"CWC";"Schedule 47",#N/A,FALSE,"Electric";"Schedule 48",#N/A,FALSE,"Electric"}</definedName>
    <definedName name="wrn.Pricing._.Case." hidden="1">{#N/A,#N/A,TRUE,"RESULTS";#N/A,#N/A,TRUE,"REV REQUIRE";#N/A,#N/A,TRUE,"RATEBASE";#N/A,#N/A,TRUE,"LEVELIZED"}</definedName>
    <definedName name="wrn.pricing2._.case." hidden="1">{#N/A,#N/A,TRUE,"RESULTS";#N/A,#N/A,TRUE,"REV REQUIRE";#N/A,#N/A,TRUE,"RATEBASE";#N/A,#N/A,TRUE,"LEVELIZED"}</definedName>
    <definedName name="wrn.print." hidden="1">{#N/A,#N/A,FALSE,"Resid CPRIV";#N/A,#N/A,FALSE,"Comer_CPRIVKsum";#N/A,#N/A,FALSE,"General (2)";#N/A,#N/A,FALSE,"Oficial";#N/A,#N/A,FALSE,"Resumen";#N/A,#N/A,FALSE,"Escenarios"}</definedName>
    <definedName name="wrn.Print._.All._.A4." hidden="1">{"Valuation",#N/A,TRUE,"Valuation Summary";"Financial Statements",#N/A,TRUE,"Results";"Results",#N/A,TRUE,"Results";"Ratios",#N/A,TRUE,"Results";"P2 Summary",#N/A,TRUE,"Results";"Historical data",#N/A,TRUE,"Historical Data";"P1 Inputs",#N/A,TRUE,"Forecast Drivers";"P2 Inputs",#N/A,TRUE,"Forecast Drivers"}</definedName>
    <definedName name="wrn.Print._.All._.Letter." hidden="1">{"Valuation - Letter",#N/A,TRUE,"Valuation Summary";"Financial Statements - Letter",#N/A,TRUE,"Results";"Results - Letter",#N/A,TRUE,"Results";"Ratios - Letter",#N/A,TRUE,"Results";"P2 Summary - Letter",#N/A,TRUE,"Results";"Historical Data - Letter",#N/A,TRUE,"Historical Data";"P1 Inputs - Letter",#N/A,TRUE,"Forecast Drivers";"P2 Inputs - Letter",#N/A,TRUE,"Forecast Drivers"}</definedName>
    <definedName name="wrn.Print._.Results._.A4." hidden="1">{"Valuation",#N/A,TRUE,"Valuation Summary";"Financial Statements",#N/A,TRUE,"Results";"Results",#N/A,TRUE,"Results";"Ratios",#N/A,TRUE,"Results";"P2 Summary",#N/A,TRUE,"Results"}</definedName>
    <definedName name="wrn.Print._.Results._.Letter." hidden="1">{"Valuation - Letter",#N/A,TRUE,"Valuation Summary";"Financial Statements - Letter",#N/A,TRUE,"Results";"Results - Letter",#N/A,TRUE,"Results";"Ratios - Letter",#N/A,TRUE,"Results";"P2 Summary - Letter",#N/A,TRUE,"Results"}</definedName>
    <definedName name="wrn.RAK1." hidden="1">{"RAK-1, Schedule 1",#N/A,FALSE,"Electric";"RAK-1, Schedule 2",#N/A,FALSE,"Electric";"RAK-1, Schedule 4",#N/A,FALSE,"Electric"}</definedName>
    <definedName name="wrn.RAK2." hidden="1">{"RAK-2, Schedule 1A",#N/A,FALSE,"Electric";"RAK-2, Schedule 1B",#N/A,FALSE,"Electric";"RAK-2, Schedule 1C",#N/A,FALSE,"Electric";"RAK-2, Schedule 1D",#N/A,FALSE,"Electric";"RAK-2, Schedule 2A",#N/A,FALSE,"Electric";"RAK-2, Schedule 2B",#N/A,FALSE,"Electric";"RAK-2, Schedule 2C",#N/A,FALSE,"Electric";"RAK-2, Schedule 2D",#N/A,FALSE,"Electric";"RAK-2, Schedule 3A",#N/A,FALSE,"Electric";"RAK-2, Schedule 3B",#N/A,FALSE,"Electric";"RAK-2, Schedule 3C",#N/A,FALSE,"Electric";"RAK-2, Schedule 3D",#N/A,FALSE,"Electric";"RAK-2, Schedule 4A",#N/A,FALSE,"Electric";"RAK-2, Schedule 4B",#N/A,FALSE,"Electric";"RAK-2, Schedule 4C",#N/A,FALSE,"Electric";"RAK-2, Schedule 4D",#N/A,FALSE,"Electric"}</definedName>
    <definedName name="wrn.Report." hidden="1">{"Rep 1",#N/A,FALSE,"Reports";"Rep 2",#N/A,FALSE,"Reports";"Rep 3",#N/A,FALSE,"Reports";"Rep 4",#N/A,FALSE,"Reports"}</definedName>
    <definedName name="wrn.RevReq." hidden="1">{#N/A,#N/A,FALSE,"Revenue Requirements";#N/A,#N/A,FALSE,"Capital Structure";#N/A,#N/A,FALSE,"Cost of Debt";#N/A,#N/A,FALSE,"Electric";#N/A,#N/A,FALSE,"Gas";#N/A,#N/A,FALSE,"CWC";#N/A,#N/A,FALSE,"Income Taxes"}</definedName>
    <definedName name="wrn.SALARIOS._.PRESUPUESTO." hidden="1">{"SALARIOS",#N/A,FALSE,"Hoja3";"SUELDOS EMPLEADOS",#N/A,FALSE,"Hoja4";"SUELDOS EJECUTIVOS",#N/A,FALSE,"Hoja5"}</definedName>
    <definedName name="wrn.Schedule._.4." hidden="1">{"ERB1",#N/A,FALSE,"Electric";"ERB2",#N/A,FALSE,"Electric";"ERB3",#N/A,FALSE,"Electric";"ERB4",#N/A,FALSE,"Electric";"ERB5",#N/A,FALSE,"Electric"}</definedName>
    <definedName name="wrn.Schedule._.5." hidden="1">{"EE1",#N/A,FALSE,"Electric";"EE2",#N/A,FALSE,"Electric";"EE3",#N/A,FALSE,"Electric";"EE4",#N/A,FALSE,"Electric";"EE5",#N/A,FALSE,"Electric"}</definedName>
    <definedName name="wrn.Summary." hidden="1">{"View No.1","1. DIESELS - NO DEBT - RESIDUAL VALUE",TRUE,"Proforma";"View No.2","2. DIESELS - 50% DEBT - RESIDUAL VALUE",TRUE,"Proforma";"View No.2","3. DIESELS - 70% DEBT - RESIDUAL VALUE",TRUE,"Proforma";"View No.2","4. NEW GT -  NO DEBT - RESIDUAL VALUE",TRUE,"Proforma";"View No.2","5. NEW GT - 50% DEBT - RESIDUAL VALUE",TRUE,"Proforma";"View No.2","6. NEW GT - 70% DEBT - RESIDUAL VALUE",TRUE,"Proforma";"View No.2","7. USED GT - NO DEBT - NO RESIDUAL VALUE",TRUE,"Proforma"}</definedName>
    <definedName name="x" hidden="1">#REF!</definedName>
    <definedName name="XREF_COLUMN_1" hidden="1">#REF!</definedName>
    <definedName name="XREF_COLUMN_2" hidden="1">#REF!</definedName>
    <definedName name="XREF_COLUMN_3" hidden="1">#REF!</definedName>
    <definedName name="XREF_COLUMN_4" hidden="1">#REF!</definedName>
    <definedName name="XRefActiveRow" hidden="1">#REF!</definedName>
    <definedName name="XRefColumnsCount" hidden="1">4</definedName>
    <definedName name="XRefCopy1"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Row" hidden="1">#REF!</definedName>
    <definedName name="XRefCopy5" hidden="1">#REF!</definedName>
    <definedName name="XRefCopy5Row" hidden="1">#REF!</definedName>
    <definedName name="XRefCopyRangeCount" hidden="1">5</definedName>
    <definedName name="XRefPaste1" hidden="1">#REF!</definedName>
    <definedName name="XRefPaste1Row" hidden="1">#REF!</definedName>
    <definedName name="XRefPasteRangeCount" hidden="1">1</definedName>
    <definedName name="xx" hidden="1">{#N/A,#N/A,FALSE,"Aging Summary";#N/A,#N/A,FALSE,"Ratio Analysis";#N/A,#N/A,FALSE,"Test 120 Day Accts";#N/A,#N/A,FALSE,"Tickmarks"}</definedName>
    <definedName name="xxxx" hidden="1">{#N/A,#N/A,FALSE,"Table of content";#N/A,#N/A,FALSE,"Assumptions";#N/A,#N/A,FALSE,"Economy";#N/A,#N/A,FALSE,"Revenue Detail";#N/A,#N/A,FALSE,"Energy fee";#N/A,#N/A,FALSE,"Capacity fee";#N/A,#N/A,FALSE,"Production Income";#N/A,#N/A,FALSE,"Fuel Costs";#N/A,#N/A,FALSE,"O&amp;M Cost";#N/A,#N/A,FALSE,"Profit Loss";#N/A,#N/A,FALSE,"Financing";#N/A,#N/A,FALSE,"Cash Flow";#N/A,#N/A,FALSE,"Sources&amp;Uses";#N/A,#N/A,FALSE,"Balance";#N/A,#N/A,FALSE,"Investment";#N/A,#N/A,FALSE,"Investment Cost";#N/A,#N/A,FALSE,"Investment Financing";#N/A,#N/A,FALSE,"Assets";#N/A,#N/A,FALSE,"IRR"}</definedName>
    <definedName name="YActual">#REF!</definedName>
    <definedName name="YComp">#REF!</definedName>
    <definedName name="YComp2">#REF!</definedName>
    <definedName name="Years">#REF!</definedName>
    <definedName name="YTD_Title">#REF!</definedName>
    <definedName name="YVar">#REF!</definedName>
    <definedName name="YVar2">#REF!</definedName>
    <definedName name="Z_0B113C9C_A1A9_11D3_A311_0008C739212F_.wvu.PrintArea" hidden="1">#REF!</definedName>
    <definedName name="Z_1C03E4A5_0E99_11D5_896C_00008646D7BA_.wvu.Rows" hidden="1">#REF!</definedName>
    <definedName name="Z_74BB7D31_A24A_11D3_95F1_000000000000_.wvu.PrintArea"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29" l="1"/>
  <c r="I28" i="23"/>
  <c r="H28" i="23"/>
  <c r="F25" i="22"/>
  <c r="I25" i="22"/>
  <c r="I28" i="22"/>
  <c r="D28" i="5"/>
  <c r="F28" i="26" l="1"/>
  <c r="D28" i="6"/>
  <c r="K28" i="26"/>
  <c r="D52" i="4"/>
  <c r="F3" i="4"/>
  <c r="F4" i="4"/>
  <c r="F5"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B36" i="29"/>
  <c r="C24" i="27"/>
  <c r="D24" i="27"/>
  <c r="E24" i="27"/>
  <c r="F24" i="27"/>
  <c r="G24" i="27"/>
  <c r="B24" i="27"/>
  <c r="C23" i="27"/>
  <c r="D23" i="27"/>
  <c r="E23" i="27"/>
  <c r="F23" i="27"/>
  <c r="G23" i="27"/>
  <c r="B23" i="27"/>
  <c r="B25" i="6"/>
  <c r="B19" i="6"/>
  <c r="E25" i="23"/>
  <c r="F25" i="23"/>
  <c r="G25" i="23"/>
  <c r="B28" i="23"/>
  <c r="B25" i="23"/>
  <c r="B19" i="23"/>
  <c r="L28" i="26"/>
  <c r="G28" i="26"/>
  <c r="E28" i="26"/>
  <c r="B26" i="26"/>
  <c r="B28" i="26" s="1"/>
  <c r="B29" i="26" s="1"/>
  <c r="B25" i="26"/>
  <c r="B24" i="26"/>
  <c r="G26" i="26"/>
  <c r="G25" i="26"/>
  <c r="X26" i="26"/>
  <c r="X25" i="26"/>
  <c r="K26" i="26"/>
  <c r="K25" i="26"/>
  <c r="E26" i="26"/>
  <c r="E25" i="26"/>
  <c r="E24" i="26"/>
  <c r="C52" i="4"/>
  <c r="J12" i="5" l="1"/>
  <c r="J12" i="22"/>
  <c r="J12" i="6"/>
  <c r="C13" i="22"/>
  <c r="D13" i="22"/>
  <c r="E13" i="22"/>
  <c r="F13" i="22"/>
  <c r="G13" i="22"/>
  <c r="H13" i="22"/>
  <c r="I13" i="22"/>
  <c r="B13" i="22"/>
  <c r="C13" i="6"/>
  <c r="D13" i="6"/>
  <c r="E13" i="6"/>
  <c r="F13" i="6"/>
  <c r="G13" i="6"/>
  <c r="H13" i="6"/>
  <c r="I13" i="6"/>
  <c r="B13" i="6"/>
  <c r="J12" i="23"/>
  <c r="C13" i="23"/>
  <c r="D13" i="23"/>
  <c r="E13" i="23"/>
  <c r="F13" i="23"/>
  <c r="G13" i="23"/>
  <c r="H13" i="23"/>
  <c r="I13" i="23"/>
  <c r="B13" i="23"/>
  <c r="C13" i="5"/>
  <c r="D13" i="5"/>
  <c r="E13" i="5"/>
  <c r="F13" i="5"/>
  <c r="G13" i="5"/>
  <c r="H13" i="5"/>
  <c r="I13" i="5"/>
  <c r="B13" i="5"/>
  <c r="Y24" i="26"/>
  <c r="X24" i="26"/>
  <c r="W24" i="26"/>
  <c r="V24" i="26"/>
  <c r="U24" i="26"/>
  <c r="T24" i="26"/>
  <c r="S24" i="26"/>
  <c r="R24" i="26"/>
  <c r="P24" i="26"/>
  <c r="O24" i="26"/>
  <c r="M24" i="26"/>
  <c r="L24" i="26"/>
  <c r="K24" i="26"/>
  <c r="H24" i="26"/>
  <c r="G24" i="26"/>
  <c r="D24" i="26"/>
  <c r="Y36" i="29"/>
  <c r="X36" i="29"/>
  <c r="W36" i="29"/>
  <c r="V36" i="29"/>
  <c r="U36" i="29"/>
  <c r="T36" i="29"/>
  <c r="S36" i="29"/>
  <c r="R36" i="29"/>
  <c r="P36" i="29"/>
  <c r="O36" i="29"/>
  <c r="M36" i="29"/>
  <c r="L36" i="29"/>
  <c r="K36" i="29"/>
  <c r="H36" i="29"/>
  <c r="G36" i="29"/>
  <c r="E36" i="29"/>
  <c r="D36" i="29"/>
  <c r="F36" i="29" s="1"/>
  <c r="Y35" i="29"/>
  <c r="X35" i="29"/>
  <c r="W35" i="29"/>
  <c r="V35" i="29"/>
  <c r="U35" i="29"/>
  <c r="T35" i="29"/>
  <c r="S35" i="29"/>
  <c r="R35" i="29"/>
  <c r="P35" i="29"/>
  <c r="O35" i="29"/>
  <c r="M35" i="29"/>
  <c r="L35" i="29"/>
  <c r="K35" i="29"/>
  <c r="H35" i="29"/>
  <c r="G35" i="29"/>
  <c r="E35" i="29"/>
  <c r="D35" i="29"/>
  <c r="B35" i="29"/>
  <c r="Y34" i="29"/>
  <c r="X34" i="29"/>
  <c r="W34" i="29"/>
  <c r="V34" i="29"/>
  <c r="U34" i="29"/>
  <c r="T34" i="29"/>
  <c r="S34" i="29"/>
  <c r="R34" i="29"/>
  <c r="P34" i="29"/>
  <c r="O34" i="29"/>
  <c r="M34" i="29"/>
  <c r="L34" i="29"/>
  <c r="K34" i="29"/>
  <c r="H34" i="29"/>
  <c r="G34" i="29"/>
  <c r="E34" i="29"/>
  <c r="D34" i="29"/>
  <c r="B34" i="29"/>
  <c r="Y26" i="26"/>
  <c r="Y25" i="26"/>
  <c r="W26" i="26"/>
  <c r="W25" i="26"/>
  <c r="V26" i="26"/>
  <c r="V25" i="26"/>
  <c r="U26" i="26"/>
  <c r="U25" i="26"/>
  <c r="T26" i="26"/>
  <c r="T25" i="26"/>
  <c r="S26" i="26"/>
  <c r="S25" i="26"/>
  <c r="R26" i="26"/>
  <c r="R25" i="26"/>
  <c r="P26" i="26"/>
  <c r="P25" i="26"/>
  <c r="O26" i="26"/>
  <c r="O25" i="26"/>
  <c r="M26" i="26"/>
  <c r="M25" i="26"/>
  <c r="H26" i="26"/>
  <c r="H28" i="26" s="1"/>
  <c r="H25" i="26"/>
  <c r="V38" i="29" l="1"/>
  <c r="V39" i="29" s="1"/>
  <c r="C35" i="29"/>
  <c r="J13" i="5"/>
  <c r="Q35" i="29"/>
  <c r="Y38" i="29"/>
  <c r="I36" i="29"/>
  <c r="F34" i="29"/>
  <c r="I35" i="29"/>
  <c r="Q34" i="29"/>
  <c r="S38" i="29"/>
  <c r="S39" i="29" s="1"/>
  <c r="J34" i="29"/>
  <c r="K38" i="29"/>
  <c r="K39" i="29" s="1"/>
  <c r="J35" i="29"/>
  <c r="C34" i="29"/>
  <c r="C36" i="29"/>
  <c r="Q36" i="29"/>
  <c r="F35" i="29"/>
  <c r="J36" i="29"/>
  <c r="I34" i="29"/>
  <c r="R38" i="29"/>
  <c r="R39" i="29" s="1"/>
  <c r="M38" i="29"/>
  <c r="M39" i="29" s="1"/>
  <c r="O38" i="29"/>
  <c r="O39" i="29" s="1"/>
  <c r="P38" i="29"/>
  <c r="P39" i="29" s="1"/>
  <c r="H38" i="29"/>
  <c r="H39" i="29" s="1"/>
  <c r="B38" i="29"/>
  <c r="B39" i="29" s="1"/>
  <c r="T38" i="29"/>
  <c r="T39" i="29" s="1"/>
  <c r="W38" i="29"/>
  <c r="W39" i="29" s="1"/>
  <c r="X38" i="29"/>
  <c r="L38" i="29"/>
  <c r="L39" i="29" s="1"/>
  <c r="U38" i="29"/>
  <c r="U39" i="29" s="1"/>
  <c r="D38" i="29"/>
  <c r="E38" i="29"/>
  <c r="G38" i="29"/>
  <c r="X39" i="29" l="1"/>
  <c r="Y39" i="29"/>
  <c r="J38" i="29"/>
  <c r="G39" i="29"/>
  <c r="I39" i="29" s="1"/>
  <c r="F38" i="29"/>
  <c r="E39" i="29"/>
  <c r="Q38" i="29"/>
  <c r="D39" i="29"/>
  <c r="C39" i="29" s="1"/>
  <c r="I38" i="29"/>
  <c r="J39" i="29"/>
  <c r="Q39" i="29" l="1"/>
  <c r="F39" i="29"/>
  <c r="B19" i="22" l="1"/>
  <c r="H19" i="22"/>
  <c r="G19" i="22"/>
  <c r="F19" i="22"/>
  <c r="E19" i="22"/>
  <c r="D19" i="22"/>
  <c r="C19" i="22"/>
  <c r="H25" i="22"/>
  <c r="G25" i="22"/>
  <c r="E25" i="22"/>
  <c r="D25" i="22"/>
  <c r="C25" i="22"/>
  <c r="B25" i="22"/>
  <c r="B28" i="22" s="1"/>
  <c r="J16" i="22"/>
  <c r="J15" i="22"/>
  <c r="J17" i="22"/>
  <c r="J18" i="22"/>
  <c r="J14" i="22"/>
  <c r="J13" i="22"/>
  <c r="J11" i="22"/>
  <c r="J8" i="22"/>
  <c r="J9" i="22"/>
  <c r="J7" i="22"/>
  <c r="J22" i="22"/>
  <c r="J21" i="22"/>
  <c r="J23" i="22"/>
  <c r="J24" i="22"/>
  <c r="J20" i="22"/>
  <c r="G43" i="6"/>
  <c r="F19" i="6"/>
  <c r="E19" i="6"/>
  <c r="C19" i="6"/>
  <c r="J24" i="6"/>
  <c r="F25" i="6"/>
  <c r="F28" i="6" s="1"/>
  <c r="F29" i="6" s="1"/>
  <c r="E25" i="6"/>
  <c r="D25" i="6"/>
  <c r="C25" i="6"/>
  <c r="D19" i="23"/>
  <c r="E19" i="23"/>
  <c r="F19" i="23"/>
  <c r="C19" i="23"/>
  <c r="E28" i="23"/>
  <c r="E29" i="23" s="1"/>
  <c r="D25" i="23"/>
  <c r="C25" i="23"/>
  <c r="J16" i="23"/>
  <c r="J15" i="23"/>
  <c r="J17" i="23"/>
  <c r="J18" i="23"/>
  <c r="J14" i="23"/>
  <c r="J11" i="23"/>
  <c r="J8" i="23"/>
  <c r="J9" i="23"/>
  <c r="J7" i="23"/>
  <c r="J22" i="23"/>
  <c r="J21" i="23"/>
  <c r="J23" i="23"/>
  <c r="J24" i="23"/>
  <c r="J20" i="23"/>
  <c r="C25" i="5"/>
  <c r="E25" i="5"/>
  <c r="G27" i="5"/>
  <c r="H27" i="5"/>
  <c r="C28" i="6" l="1"/>
  <c r="C29" i="6" s="1"/>
  <c r="E28" i="6"/>
  <c r="E29" i="6" s="1"/>
  <c r="B29" i="23"/>
  <c r="D28" i="22"/>
  <c r="D29" i="22" s="1"/>
  <c r="H28" i="22"/>
  <c r="H29" i="22" s="1"/>
  <c r="I19" i="22"/>
  <c r="B29" i="22"/>
  <c r="F28" i="23"/>
  <c r="F29" i="23" s="1"/>
  <c r="E28" i="22"/>
  <c r="E29" i="22" s="1"/>
  <c r="G19" i="23"/>
  <c r="H19" i="23"/>
  <c r="C28" i="23"/>
  <c r="C29" i="23" s="1"/>
  <c r="H25" i="23"/>
  <c r="C28" i="22"/>
  <c r="C29" i="22" s="1"/>
  <c r="J25" i="22"/>
  <c r="F28" i="22"/>
  <c r="F29" i="22" s="1"/>
  <c r="G28" i="22"/>
  <c r="G29" i="22" s="1"/>
  <c r="H43" i="6"/>
  <c r="I43" i="6" s="1"/>
  <c r="J19" i="22"/>
  <c r="F44" i="6"/>
  <c r="F45" i="6" s="1"/>
  <c r="J18" i="6"/>
  <c r="J7" i="6"/>
  <c r="J23" i="6"/>
  <c r="C44" i="6"/>
  <c r="C45" i="6" s="1"/>
  <c r="J17" i="6"/>
  <c r="G19" i="6"/>
  <c r="J11" i="6"/>
  <c r="J22" i="6"/>
  <c r="E44" i="6"/>
  <c r="E45" i="6" s="1"/>
  <c r="J21" i="6"/>
  <c r="H19" i="6"/>
  <c r="J15" i="6"/>
  <c r="J8" i="6"/>
  <c r="J14" i="6"/>
  <c r="J16" i="6"/>
  <c r="H25" i="6"/>
  <c r="D19" i="6"/>
  <c r="D29" i="6" s="1"/>
  <c r="B28" i="6"/>
  <c r="B29" i="6" s="1"/>
  <c r="D28" i="23"/>
  <c r="D29" i="23" s="1"/>
  <c r="J24" i="5"/>
  <c r="J22" i="5"/>
  <c r="J21" i="5"/>
  <c r="J20" i="5"/>
  <c r="B25" i="5"/>
  <c r="D25" i="5"/>
  <c r="J23" i="5"/>
  <c r="J18" i="5"/>
  <c r="J11" i="5"/>
  <c r="J17" i="5"/>
  <c r="J16" i="5"/>
  <c r="J7" i="5"/>
  <c r="J8" i="5"/>
  <c r="J15" i="5"/>
  <c r="I27" i="5"/>
  <c r="F25" i="5"/>
  <c r="J14" i="5"/>
  <c r="J29" i="22" l="1"/>
  <c r="H28" i="6"/>
  <c r="H29" i="6" s="1"/>
  <c r="J25" i="23"/>
  <c r="I29" i="22"/>
  <c r="J19" i="23"/>
  <c r="G25" i="5"/>
  <c r="I19" i="23"/>
  <c r="I25" i="23"/>
  <c r="J28" i="22"/>
  <c r="G28" i="23"/>
  <c r="G29" i="23" s="1"/>
  <c r="H29" i="23"/>
  <c r="J13" i="23"/>
  <c r="B44" i="6"/>
  <c r="D44" i="6"/>
  <c r="H44" i="6"/>
  <c r="H45" i="6" s="1"/>
  <c r="J9" i="6"/>
  <c r="G25" i="6"/>
  <c r="G28" i="6" s="1"/>
  <c r="J20" i="6"/>
  <c r="I19" i="6"/>
  <c r="J19" i="6"/>
  <c r="J9" i="5"/>
  <c r="H25" i="5"/>
  <c r="J28" i="6" l="1"/>
  <c r="G29" i="6"/>
  <c r="J29" i="6" s="1"/>
  <c r="I29" i="23"/>
  <c r="J28" i="23"/>
  <c r="J29" i="23"/>
  <c r="B45" i="6"/>
  <c r="D45" i="6"/>
  <c r="G44" i="6"/>
  <c r="I25" i="6"/>
  <c r="I28" i="6" s="1"/>
  <c r="I29" i="6" s="1"/>
  <c r="J25" i="6"/>
  <c r="J13" i="6"/>
  <c r="I25" i="5"/>
  <c r="J25" i="5"/>
  <c r="I44" i="6" l="1"/>
  <c r="I45" i="6" s="1"/>
  <c r="J44" i="6"/>
  <c r="G45" i="6"/>
  <c r="J45" i="6" s="1"/>
  <c r="G4" i="4" l="1"/>
  <c r="G5"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3" i="4"/>
  <c r="H3" i="4" s="1"/>
  <c r="Y28" i="26"/>
  <c r="T28" i="26"/>
  <c r="S28" i="26"/>
  <c r="R28" i="26"/>
  <c r="P28" i="26"/>
  <c r="O28" i="26"/>
  <c r="M28" i="26"/>
  <c r="L26" i="26"/>
  <c r="D26" i="26"/>
  <c r="D28" i="26" s="1"/>
  <c r="L25" i="26"/>
  <c r="D25" i="26"/>
  <c r="X28" i="26"/>
  <c r="W28" i="26"/>
  <c r="V28" i="26"/>
  <c r="U28" i="26"/>
  <c r="R29" i="26" l="1"/>
  <c r="T29" i="26"/>
  <c r="S29" i="26"/>
  <c r="Y29" i="26"/>
  <c r="M29" i="26"/>
  <c r="G29" i="26"/>
  <c r="X29" i="26"/>
  <c r="H29" i="26"/>
  <c r="U29" i="26"/>
  <c r="V29" i="26"/>
  <c r="W29" i="26"/>
  <c r="O29" i="26"/>
  <c r="P29" i="26"/>
  <c r="C26" i="26"/>
  <c r="C25" i="26"/>
  <c r="C24" i="26"/>
  <c r="J24" i="26"/>
  <c r="I24" i="26"/>
  <c r="F24" i="26"/>
  <c r="I26" i="26"/>
  <c r="J26" i="26"/>
  <c r="J25" i="26"/>
  <c r="I25" i="26"/>
  <c r="F26" i="26"/>
  <c r="F25" i="26"/>
  <c r="Q26" i="26"/>
  <c r="Q25" i="26"/>
  <c r="Q24" i="26"/>
  <c r="D29" i="26" l="1"/>
  <c r="K29" i="26"/>
  <c r="E29" i="26"/>
  <c r="J28" i="26"/>
  <c r="L29" i="26"/>
  <c r="I28" i="26"/>
  <c r="C28" i="26"/>
  <c r="Q28" i="26"/>
  <c r="C29" i="26" l="1"/>
  <c r="Q29" i="26"/>
  <c r="F29" i="26"/>
  <c r="I29" i="26"/>
  <c r="J29" i="26"/>
  <c r="H4" i="4"/>
  <c r="H5" i="4" s="1"/>
  <c r="H6" i="4" s="1"/>
  <c r="H7" i="4" s="1"/>
  <c r="H8" i="4" s="1"/>
  <c r="H9" i="4" s="1"/>
  <c r="H10" i="4" s="1"/>
  <c r="H11" i="4" s="1"/>
  <c r="H12" i="4" s="1"/>
  <c r="H13" i="4" s="1"/>
  <c r="H14" i="4" s="1"/>
  <c r="H15" i="4" s="1"/>
  <c r="H16" i="4" s="1"/>
  <c r="H17" i="4" s="1"/>
  <c r="H18" i="4" s="1"/>
  <c r="H19" i="4" s="1"/>
  <c r="H20" i="4" s="1"/>
  <c r="H21" i="4" s="1"/>
  <c r="H22" i="4" s="1"/>
  <c r="H23" i="4" s="1"/>
  <c r="H24" i="4" s="1"/>
  <c r="H25" i="4" s="1"/>
  <c r="H26" i="4" s="1"/>
  <c r="H27" i="4" s="1"/>
  <c r="H28" i="4" s="1"/>
  <c r="H29" i="4" s="1"/>
  <c r="H30" i="4" s="1"/>
  <c r="H31" i="4" s="1"/>
  <c r="H32" i="4" s="1"/>
  <c r="H33" i="4" s="1"/>
  <c r="H34" i="4" s="1"/>
  <c r="H35" i="4" s="1"/>
  <c r="H36" i="4" s="1"/>
  <c r="H37" i="4" s="1"/>
  <c r="H38" i="4" s="1"/>
  <c r="H39" i="4" s="1"/>
  <c r="H40" i="4" s="1"/>
  <c r="H41" i="4" s="1"/>
  <c r="H42" i="4" s="1"/>
  <c r="H43" i="4" s="1"/>
  <c r="H44" i="4" s="1"/>
  <c r="H45" i="4" s="1"/>
  <c r="H46" i="4" s="1"/>
  <c r="H47" i="4" s="1"/>
  <c r="H48" i="4" s="1"/>
  <c r="B19" i="5" l="1"/>
  <c r="F19" i="5"/>
  <c r="F28" i="5" s="1"/>
  <c r="F29" i="5" s="1"/>
  <c r="E19" i="5"/>
  <c r="E28" i="5" s="1"/>
  <c r="E29" i="5" s="1"/>
  <c r="D19" i="5"/>
  <c r="D29" i="5" s="1"/>
  <c r="C19" i="5"/>
  <c r="C28" i="5" s="1"/>
  <c r="C29" i="5" s="1"/>
  <c r="B28" i="5" l="1"/>
  <c r="B29" i="5" s="1"/>
  <c r="H19" i="5"/>
  <c r="H28" i="5" s="1"/>
  <c r="H29" i="5" s="1"/>
  <c r="G19" i="5"/>
  <c r="J19" i="5" l="1"/>
  <c r="I19" i="5"/>
  <c r="I28" i="5" s="1"/>
  <c r="I29" i="5" s="1"/>
  <c r="G28" i="5"/>
  <c r="G29" i="5" l="1"/>
  <c r="J29" i="5" s="1"/>
  <c r="J28"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tc={3DB8132E-8998-4D15-B97F-5BCEE8CA60CE}</author>
  </authors>
  <commentList>
    <comment ref="A43" authorId="0" shapeId="0" xr:uid="{3DB8132E-8998-4D15-B97F-5BCEE8CA60CE}">
      <text>
        <t>[Threaded comment]
Your version of Excel allows you to read this threaded comment; however, any edits to it will get removed if the file is opened in a newer version of Excel. Learn more: https://go.microsoft.com/fwlink/?linkid=870924
Comment:
    I think this should be MDI.
Reply:
    updated</t>
      </text>
    </comment>
  </commentList>
</comments>
</file>

<file path=xl/sharedStrings.xml><?xml version="1.0" encoding="utf-8"?>
<sst xmlns="http://schemas.openxmlformats.org/spreadsheetml/2006/main" count="2426" uniqueCount="525">
  <si>
    <t>Annual Savings</t>
  </si>
  <si>
    <t>Sector</t>
  </si>
  <si>
    <t>Residential</t>
  </si>
  <si>
    <t>Business</t>
  </si>
  <si>
    <t>Income Eligible</t>
  </si>
  <si>
    <t>Program Costs</t>
  </si>
  <si>
    <t>Net IMC</t>
  </si>
  <si>
    <t>Utility</t>
  </si>
  <si>
    <t>Kits</t>
  </si>
  <si>
    <t>Air Sealing</t>
  </si>
  <si>
    <t>Wall Insulation</t>
  </si>
  <si>
    <t>Project</t>
  </si>
  <si>
    <t>Projects</t>
  </si>
  <si>
    <t>kWh</t>
  </si>
  <si>
    <t>kW</t>
  </si>
  <si>
    <t>Ceiling/Attic Insulation</t>
  </si>
  <si>
    <t>Measure Name (Standardized)</t>
  </si>
  <si>
    <t>Epic Savers Kit (ESK)</t>
  </si>
  <si>
    <t>Low Flow Showerheads</t>
  </si>
  <si>
    <t>Water Heater Temperature Setback</t>
  </si>
  <si>
    <t>Advanced Thermostats</t>
  </si>
  <si>
    <t>Custom</t>
  </si>
  <si>
    <t>C&amp;I and PS Joint New Construction</t>
  </si>
  <si>
    <t>C&amp;I and PS Retro-Commissioning</t>
  </si>
  <si>
    <t>RCx Project</t>
  </si>
  <si>
    <t>Process Boiler Tune-up</t>
  </si>
  <si>
    <t>Steam Trap Replacement or Repair</t>
  </si>
  <si>
    <t>Space Heating Boiler Tune-up</t>
  </si>
  <si>
    <t>Community Joint Kits</t>
  </si>
  <si>
    <t>Shower Timer</t>
  </si>
  <si>
    <t>Low Flow Faucet Aerators</t>
  </si>
  <si>
    <t>Elementary Education Kits (EEE)</t>
  </si>
  <si>
    <t>Home Energy Jumpstart</t>
  </si>
  <si>
    <t>Pipe Insulation</t>
  </si>
  <si>
    <t>Domestic Hot Water Pipe Insulation</t>
  </si>
  <si>
    <t>Programmable Thermostats</t>
  </si>
  <si>
    <t>Home Energy Rebates - HVAC, Smart Thermostats, Weatherization</t>
  </si>
  <si>
    <t>Gas High Efficiency Boiler</t>
  </si>
  <si>
    <t>Gas High Efficiency Furnace</t>
  </si>
  <si>
    <t>Gas Water Heater</t>
  </si>
  <si>
    <t>Multi-Family - IHWAP, Retrofits, PTA, Public Housing</t>
  </si>
  <si>
    <t>Public Housing Energy Savings</t>
  </si>
  <si>
    <t>Furnace Tune Up</t>
  </si>
  <si>
    <t>Multi-Family - DI, Prescriptive, Custom, PTA</t>
  </si>
  <si>
    <t>Single Family - IHWAP, Retrofits, HEA</t>
  </si>
  <si>
    <t>Air Handler Filter Replacement</t>
  </si>
  <si>
    <t>Shower Flow Reducer</t>
  </si>
  <si>
    <t>Basement Sidewall Insulation</t>
  </si>
  <si>
    <t>Small and Midsize Business</t>
  </si>
  <si>
    <t>ENERGY STAR Fryer</t>
  </si>
  <si>
    <t>Combination Oven</t>
  </si>
  <si>
    <t>Fryer</t>
  </si>
  <si>
    <t>MDI - Market Development Initiative</t>
  </si>
  <si>
    <t>Portfolio Total</t>
  </si>
  <si>
    <t>Ex Ante Gross</t>
  </si>
  <si>
    <t>Realization Rate</t>
  </si>
  <si>
    <t>Verified Gross</t>
  </si>
  <si>
    <t>Deemed / Used</t>
  </si>
  <si>
    <t>Verified Net</t>
  </si>
  <si>
    <t>Participation</t>
  </si>
  <si>
    <t>GHG Savings</t>
  </si>
  <si>
    <t>Water Savings</t>
  </si>
  <si>
    <t>Annual Savings (Verified Gross / Ex Ante Gross)</t>
  </si>
  <si>
    <t>Lifetime Savings</t>
  </si>
  <si>
    <t>Net-to-Gross Ratio</t>
  </si>
  <si>
    <t>Cost per Annual Savings</t>
  </si>
  <si>
    <t>Cost per Lifetime Savings</t>
  </si>
  <si>
    <t>Non-Incentive Costs</t>
  </si>
  <si>
    <t>Incentive Costs</t>
  </si>
  <si>
    <t># Units</t>
  </si>
  <si>
    <t>Units Definition</t>
  </si>
  <si>
    <t>Energy Savings</t>
  </si>
  <si>
    <t>Demand Reductions</t>
  </si>
  <si>
    <t>Years</t>
  </si>
  <si>
    <t>Annual Verified Net CO2 Savings</t>
  </si>
  <si>
    <t>Lifetime Verified Net CO2 Savings</t>
  </si>
  <si>
    <t>Annual Verified Net Water Savings</t>
  </si>
  <si>
    <t>Lifetime Verified Net Water Savings</t>
  </si>
  <si>
    <t>Gross IMC</t>
  </si>
  <si>
    <t>Therms</t>
  </si>
  <si>
    <t>%</t>
  </si>
  <si>
    <t>$/Therms</t>
  </si>
  <si>
    <t>$</t>
  </si>
  <si>
    <t>metric tons CO2</t>
  </si>
  <si>
    <t>Gallons</t>
  </si>
  <si>
    <t>(a)</t>
  </si>
  <si>
    <t>(b)</t>
  </si>
  <si>
    <t>(c=d/b)</t>
  </si>
  <si>
    <t>(d)</t>
  </si>
  <si>
    <t>(e)</t>
  </si>
  <si>
    <t>(f=g/d)</t>
  </si>
  <si>
    <t>(g)</t>
  </si>
  <si>
    <t>(h)</t>
  </si>
  <si>
    <t>(i=(k+l)/g)</t>
  </si>
  <si>
    <t>(j=(k+l)/h)</t>
  </si>
  <si>
    <t>(k)</t>
  </si>
  <si>
    <t>(l)</t>
  </si>
  <si>
    <t>(m)</t>
  </si>
  <si>
    <t>(n)</t>
  </si>
  <si>
    <t>Measure</t>
  </si>
  <si>
    <t/>
  </si>
  <si>
    <t>Verified Annual Gross Therms</t>
  </si>
  <si>
    <t>Verified Gross Lifetime Savings</t>
  </si>
  <si>
    <t>Measure
Life (Years)</t>
  </si>
  <si>
    <t>Rank (Annual)</t>
  </si>
  <si>
    <t>Share of Portfolio Gross</t>
  </si>
  <si>
    <t>Cumulative Annual Gross</t>
  </si>
  <si>
    <t>Program</t>
  </si>
  <si>
    <t>Benefits</t>
  </si>
  <si>
    <t>Costs</t>
  </si>
  <si>
    <t>IL Total Resource Cost (TRC) Test</t>
  </si>
  <si>
    <t>Avoided Gas Savings</t>
  </si>
  <si>
    <t>Other Benefits</t>
  </si>
  <si>
    <t>Incremental Costs (Net)*</t>
  </si>
  <si>
    <t>IL TRC Benefits</t>
  </si>
  <si>
    <t>IL TRC Costs</t>
  </si>
  <si>
    <t>IL TRC Test Net Benefits</t>
  </si>
  <si>
    <t>IL TRC Test</t>
  </si>
  <si>
    <t>(c)</t>
  </si>
  <si>
    <t>(f)</t>
  </si>
  <si>
    <t>(g) =</t>
  </si>
  <si>
    <t>(h) =</t>
  </si>
  <si>
    <t>(i) =</t>
  </si>
  <si>
    <t>(k) =</t>
  </si>
  <si>
    <t>(b+c)</t>
  </si>
  <si>
    <t>(d+f)</t>
  </si>
  <si>
    <t>(g-h)</t>
  </si>
  <si>
    <t>(g/h)</t>
  </si>
  <si>
    <t>* Excess Incentives are the amount that incentives are greater than estimated incremental measure costs, and if present, should be added to non-incentive costs. Since IMCs are estimated using TRM, planning, and secondary research, the IMC estimates may not include all relevant and up-to-date installation and equipment costs for some programs. After reviewing data, we set IMC equal to incentives for Income Eligible and Direct Installation Programs if incentives were greater than the initial IMC estimate. Incentives are allocated to C&amp;I and Public Sector programs by gross therms and some programs appear to have excess incentives, however overall IMCs are greater than overall incentives for C&amp;I and PS programs prior to allocating.</t>
  </si>
  <si>
    <t>Portfolio</t>
  </si>
  <si>
    <t>TRC (old)</t>
  </si>
  <si>
    <t>TRC (new)</t>
  </si>
  <si>
    <t>NSG</t>
  </si>
  <si>
    <t>Portfolio w/o IE</t>
  </si>
  <si>
    <t>PGL</t>
  </si>
  <si>
    <t>Nicor</t>
  </si>
  <si>
    <t>Only Measure NEI Benefits</t>
  </si>
  <si>
    <t>Program Administrator Cost Test (PACT)</t>
  </si>
  <si>
    <t>Incremental Costs (Net)</t>
  </si>
  <si>
    <t>PACT Benefits</t>
  </si>
  <si>
    <t>PACT Costs</t>
  </si>
  <si>
    <t>PACT Test Net Benefits</t>
  </si>
  <si>
    <t>PACT Test</t>
  </si>
  <si>
    <t>(d+e)</t>
  </si>
  <si>
    <t>No Other Benefits</t>
  </si>
  <si>
    <t xml:space="preserve">ALL OTHER BENEFITS DETAILS </t>
  </si>
  <si>
    <t>NEBs (AQB)</t>
  </si>
  <si>
    <t>Avoided Water Savings</t>
  </si>
  <si>
    <t>Avoided Env. Adder Costs</t>
  </si>
  <si>
    <t>Avoided Electric Savings</t>
  </si>
  <si>
    <t>Other Benefits (NEBs, Water, Env., Elec)</t>
  </si>
  <si>
    <t>Without NEI Benefits (excl. Env. &amp; AQB)</t>
  </si>
  <si>
    <t>kWh Savings</t>
  </si>
  <si>
    <t>Annual Verified Net Electric Savings</t>
  </si>
  <si>
    <t>Lifetime Verified Net Electric Savings</t>
  </si>
  <si>
    <t>(q=h/g)</t>
  </si>
  <si>
    <t>Verified Net Weighted Average Measure Life</t>
  </si>
  <si>
    <t>NSG 2025 High Impact Measure Summary</t>
  </si>
  <si>
    <t>2025 Verified Savings Summary</t>
  </si>
  <si>
    <t>NA</t>
  </si>
  <si>
    <t>Thermostatic Restrictor Shower Valve</t>
  </si>
  <si>
    <t>Linkageless Controls</t>
  </si>
  <si>
    <t>Temperature Setback</t>
  </si>
  <si>
    <t>Tankless Water Heater</t>
  </si>
  <si>
    <t>Duct Insulation and Sealing</t>
  </si>
  <si>
    <t>Boiler Lockout/Reset Controls</t>
  </si>
  <si>
    <t>Boiler Tune-up</t>
  </si>
  <si>
    <t>Rim Joist Insulation</t>
  </si>
  <si>
    <t>Kitchen Demand Ventilation Controls</t>
  </si>
  <si>
    <t>Demand Controlled Ventilation</t>
  </si>
  <si>
    <t>Convection Oven</t>
  </si>
  <si>
    <t>Dishwasher</t>
  </si>
  <si>
    <t>Double Rack Oven</t>
  </si>
  <si>
    <t>Conveyer Broiler</t>
  </si>
  <si>
    <t>Income Qualified Total</t>
  </si>
  <si>
    <t>EEPS Portfolio Total With IQ</t>
  </si>
  <si>
    <t>EEPS Portfolio Total Without IQ</t>
  </si>
  <si>
    <t>Income Qualified (IQ) Total</t>
  </si>
  <si>
    <t>Year</t>
  </si>
  <si>
    <t>Link to Tab</t>
  </si>
  <si>
    <t>Calculates Automatically</t>
  </si>
  <si>
    <t>Program Category</t>
  </si>
  <si>
    <t>Program Name</t>
  </si>
  <si>
    <t>Program/Path</t>
  </si>
  <si>
    <t>Measure Name</t>
  </si>
  <si>
    <t>Unique Measure Name</t>
  </si>
  <si>
    <t>Units</t>
  </si>
  <si>
    <t>Quantity</t>
  </si>
  <si>
    <t>Effective Useful Life</t>
  </si>
  <si>
    <t>Annual Ex Ante Gross
Savings (therms)</t>
  </si>
  <si>
    <t>Annual Verified Gross
Gas Savings</t>
  </si>
  <si>
    <t>Annual Verified Net Savings</t>
  </si>
  <si>
    <t>Lifetime Verified Gross
Gas Savings</t>
  </si>
  <si>
    <t>Lifetime Verified Net Savings</t>
  </si>
  <si>
    <t>Gas 
NTG</t>
  </si>
  <si>
    <t>Gas 
Realization 
Rate</t>
  </si>
  <si>
    <t>Private</t>
  </si>
  <si>
    <t>Non-DAC</t>
  </si>
  <si>
    <t>Low Flow Aerator (Bathroom)</t>
  </si>
  <si>
    <t>Epic Savers Kit (ESK)Low Flow Aerator (Bathroom)</t>
  </si>
  <si>
    <t>Unit</t>
  </si>
  <si>
    <t>Epic Savers Kit (ESK)Low Flow Showerheads</t>
  </si>
  <si>
    <t>Epic Savers Kit (ESK)Thermostatic Restrictor Shower Valve</t>
  </si>
  <si>
    <t>Self-Adhesive Door Sweep</t>
  </si>
  <si>
    <t>Epic Savers Kit (ESK)Self-Adhesive Door Sweep</t>
  </si>
  <si>
    <t>Epic Savers Kit (ESK)Water Heater Temperature Setback</t>
  </si>
  <si>
    <t>Smart Thermostat</t>
  </si>
  <si>
    <t>Epic Savers Kit (ESK)Smart Thermostat</t>
  </si>
  <si>
    <t>DAC</t>
  </si>
  <si>
    <t>Private, Non-Disadvantaged Communities</t>
  </si>
  <si>
    <t>Steam Chest Leak Replacement</t>
  </si>
  <si>
    <t>C/I &amp; PS CustomSteam Chest Leak Replacement</t>
  </si>
  <si>
    <t>Waste Heat Recovery</t>
  </si>
  <si>
    <t>C/I &amp; PS CustomWaste Heat Recovery</t>
  </si>
  <si>
    <t>Insulation</t>
  </si>
  <si>
    <t>C/I &amp; PS CustomInsulation</t>
  </si>
  <si>
    <t>Public, Non-Disadvantaged Communities</t>
  </si>
  <si>
    <t>Direct Install</t>
  </si>
  <si>
    <t>Low-Flow Kitchen Aerator</t>
  </si>
  <si>
    <t>C&amp;I and PS Joint New ConstructionLow-Flow Kitchen Aerator</t>
  </si>
  <si>
    <t>C&amp;I</t>
  </si>
  <si>
    <t>Prescriptive</t>
  </si>
  <si>
    <t>Boiler Tune Up - Process</t>
  </si>
  <si>
    <t>C/I &amp; PS PrescriptiveBoiler Tune Up - Process</t>
  </si>
  <si>
    <t>MBH</t>
  </si>
  <si>
    <t>Boiler Tune Up - Space Heating</t>
  </si>
  <si>
    <t>C/I &amp; PS PrescriptiveBoiler Tune Up - Space Heating</t>
  </si>
  <si>
    <t>Steam Traps - HVAC Repair/Rep Low</t>
  </si>
  <si>
    <t>C/I &amp; PS PrescriptiveSteam Traps - HVAC Repair/Rep Low</t>
  </si>
  <si>
    <t>Each</t>
  </si>
  <si>
    <t>Steam Traps - Industrial Rep</t>
  </si>
  <si>
    <t>C/I &amp; PS PrescriptiveSteam Traps - Industrial Rep</t>
  </si>
  <si>
    <t>Public</t>
  </si>
  <si>
    <t>Linkageless Boiler Controls for Space Heating</t>
  </si>
  <si>
    <t>C/I &amp; PS PrescriptiveLinkageless Boiler Controls for Space Heating</t>
  </si>
  <si>
    <t>C&amp;I and PS Retro-CommissioningRCx Project</t>
  </si>
  <si>
    <t>Low-Flow Showerhead (1.5 GPM)</t>
  </si>
  <si>
    <t>Community Joint KitsLow-Flow Showerhead (1.5 GPM)</t>
  </si>
  <si>
    <t>Kitchen Aerator (1.5 GPM)</t>
  </si>
  <si>
    <t>Community Joint KitsKitchen Aerator (1.5 GPM)</t>
  </si>
  <si>
    <t>Bathroom Aerator (1.0 GPM)</t>
  </si>
  <si>
    <t>Community Joint KitsBathroom Aerator (1.0 GPM)</t>
  </si>
  <si>
    <t>Community Joint KitsShower Timer</t>
  </si>
  <si>
    <t>Temperature Setback Card</t>
  </si>
  <si>
    <t>Community Joint KitsTemperature Setback Card</t>
  </si>
  <si>
    <t>Switch Gasket</t>
  </si>
  <si>
    <t>Community Joint KitsSwitch Gasket</t>
  </si>
  <si>
    <t>Outlet Gasket</t>
  </si>
  <si>
    <t>Community Joint KitsOutlet Gasket</t>
  </si>
  <si>
    <t>V-Seal Weatherstripping Roll (17')</t>
  </si>
  <si>
    <t>Community Joint KitsV-Seal Weatherstripping Roll (17')</t>
  </si>
  <si>
    <t>Ln Ft</t>
  </si>
  <si>
    <t>Closed-Cell Foam Weatherstripping Roll (17')</t>
  </si>
  <si>
    <t>Community Joint KitsClosed-Cell Foam Weatherstripping Roll (17')</t>
  </si>
  <si>
    <t>Window Insultation Kit (5-pack)</t>
  </si>
  <si>
    <t>Community Joint KitsWindow Insultation Kit (5-pack)</t>
  </si>
  <si>
    <t>Sq Ft</t>
  </si>
  <si>
    <t>Rope Caulk (30')</t>
  </si>
  <si>
    <t>Community Joint KitsRope Caulk (30')</t>
  </si>
  <si>
    <t>Community Joint KitsSelf-Adhesive Door Sweep</t>
  </si>
  <si>
    <t>_</t>
  </si>
  <si>
    <t>Low-Flow Showerhead (1.5 GPM) IE</t>
  </si>
  <si>
    <t>IE Elementary Education Kits (EEE)Low-Flow Showerhead (1.5 GPM) IE</t>
  </si>
  <si>
    <t>Kitchen Aerator (1.5 GPM) IE</t>
  </si>
  <si>
    <t>IE Elementary Education Kits (EEE)Kitchen Aerator (1.5 GPM) IE</t>
  </si>
  <si>
    <t>Bathroom Aerator (1.0 GPM) IE</t>
  </si>
  <si>
    <t>IE Elementary Education Kits (EEE)Bathroom Aerator (1.0 GPM) IE</t>
  </si>
  <si>
    <t>Shower Timer IE</t>
  </si>
  <si>
    <t>IE Elementary Education Kits (EEE)Shower Timer IE</t>
  </si>
  <si>
    <t>Temperature Setback Card IE</t>
  </si>
  <si>
    <t>IE Elementary Education Kits (EEE)Temperature Setback Card IE</t>
  </si>
  <si>
    <t>Self-Adhesive Door Sweep IE</t>
  </si>
  <si>
    <t>IE Elementary Education Kits (EEE)Self-Adhesive Door Sweep IE</t>
  </si>
  <si>
    <t>Window Insultation Kit (5-pack) IE</t>
  </si>
  <si>
    <t>IE Elementary Education Kits (EEE)Window Insultation Kit (5-pack) IE</t>
  </si>
  <si>
    <t>Closed-Cell Foam Weatherstripping Roll (17') IE</t>
  </si>
  <si>
    <t>IE Elementary Education Kits (EEE)Closed-Cell Foam Weatherstripping Roll (17') IE</t>
  </si>
  <si>
    <t>Non-Disadvantaged Communities</t>
  </si>
  <si>
    <t>Market Rate</t>
  </si>
  <si>
    <t>Low-Flow Showerhead (1.5 GPM) MR</t>
  </si>
  <si>
    <t>Elementary Education Kits (EEE)Low-Flow Showerhead (1.5 GPM) MR</t>
  </si>
  <si>
    <t>Kitchen Aerator (1.5 GPM) MR</t>
  </si>
  <si>
    <t>Elementary Education Kits (EEE)Kitchen Aerator (1.5 GPM) MR</t>
  </si>
  <si>
    <t>Bathroom Aerator (1.0 GPM) MR</t>
  </si>
  <si>
    <t>Elementary Education Kits (EEE)Bathroom Aerator (1.0 GPM) MR</t>
  </si>
  <si>
    <t>Shower Timer MR</t>
  </si>
  <si>
    <t>Elementary Education Kits (EEE)Shower Timer MR</t>
  </si>
  <si>
    <t>Temperature Setback Card MR</t>
  </si>
  <si>
    <t>Elementary Education Kits (EEE)Temperature Setback Card MR</t>
  </si>
  <si>
    <t>Self-Adhesive Door Sweep MR</t>
  </si>
  <si>
    <t>Elementary Education Kits (EEE)Self-Adhesive Door Sweep MR</t>
  </si>
  <si>
    <t>Window Insultation Kit (5-pack) MR</t>
  </si>
  <si>
    <t>Elementary Education Kits (EEE)Window Insultation Kit (5-pack) MR</t>
  </si>
  <si>
    <t>Closed-Cell Foam Weatherstripping Roll (17') MR</t>
  </si>
  <si>
    <t>Elementary Education Kits (EEE)Closed-Cell Foam Weatherstripping Roll (17') MR</t>
  </si>
  <si>
    <t>Disadvantaged Communities</t>
  </si>
  <si>
    <t>Low-Flow Showerhead (1.5 GPM) MR DAC</t>
  </si>
  <si>
    <t>Elementary Education Kits (EEE)Low-Flow Showerhead (1.5 GPM) MR DAC</t>
  </si>
  <si>
    <t>Kitchen Aerator (1.5 GPM) MR DAC</t>
  </si>
  <si>
    <t>Elementary Education Kits (EEE)Kitchen Aerator (1.5 GPM) MR DAC</t>
  </si>
  <si>
    <t>Bathroom Aerator (1.0 GPM) MR DAC</t>
  </si>
  <si>
    <t>Elementary Education Kits (EEE)Bathroom Aerator (1.0 GPM) MR DAC</t>
  </si>
  <si>
    <t>Shower Timer MR DAC</t>
  </si>
  <si>
    <t>Elementary Education Kits (EEE)Shower Timer MR DAC</t>
  </si>
  <si>
    <t>Temperature Setback Card MR DAC</t>
  </si>
  <si>
    <t>Elementary Education Kits (EEE)Temperature Setback Card MR DAC</t>
  </si>
  <si>
    <t>Self-Adhesive Door Sweep MR DAC</t>
  </si>
  <si>
    <t>Elementary Education Kits (EEE)Self-Adhesive Door Sweep MR DAC</t>
  </si>
  <si>
    <t>Window Insultation Kit (5-pack) MR DAC</t>
  </si>
  <si>
    <t>Elementary Education Kits (EEE)Window Insultation Kit (5-pack) MR DAC</t>
  </si>
  <si>
    <t>Closed-Cell Foam Weatherstripping Roll (17') MR DAC</t>
  </si>
  <si>
    <t>Elementary Education Kits (EEE)Closed-Cell Foam Weatherstripping Roll (17') MR DAC</t>
  </si>
  <si>
    <t>Advanced Thermostat (DI) - Manual</t>
  </si>
  <si>
    <t>Home Energy JumpstartAdvanced Thermostat (DI) - Manual</t>
  </si>
  <si>
    <t>Advanced Thermostat (DI) - Programmable</t>
  </si>
  <si>
    <t>Home Energy JumpstartAdvanced Thermostat (DI) - Programmable</t>
  </si>
  <si>
    <t>Boiler Pipe Insulation</t>
  </si>
  <si>
    <t>Home Energy JumpstartBoiler Pipe Insulation</t>
  </si>
  <si>
    <t>DHW Pipe Insulation</t>
  </si>
  <si>
    <t>Home Energy JumpstartDHW Pipe Insulation</t>
  </si>
  <si>
    <t>Linear Feet</t>
  </si>
  <si>
    <t>Virtual Home Assessment</t>
  </si>
  <si>
    <t>Advanced Thermostat (Non-DI) - Manual</t>
  </si>
  <si>
    <t>Home Energy JumpstartAdvanced Thermostat (Non-DI) - Manual</t>
  </si>
  <si>
    <t>Advanced Thermostat (Non-DI) - Programmable</t>
  </si>
  <si>
    <t>Home Energy JumpstartAdvanced Thermostat (Non-DI) - Programmable</t>
  </si>
  <si>
    <t>Air Sealing - Door Sweep (VA)</t>
  </si>
  <si>
    <t>Home Energy JumpstartAir Sealing - Door Sweep (VA)</t>
  </si>
  <si>
    <t>Bathroom Aerator SF (VA)</t>
  </si>
  <si>
    <t>Home Energy JumpstartBathroom Aerator SF (VA)</t>
  </si>
  <si>
    <t>Handheld Showerhead (VA) SF</t>
  </si>
  <si>
    <t>Home Energy JumpstartHandheld Showerhead (VA) SF</t>
  </si>
  <si>
    <t>Kitchen Aerator SF (VA)</t>
  </si>
  <si>
    <t>Home Energy JumpstartKitchen Aerator SF (VA)</t>
  </si>
  <si>
    <t>Programmable Thermostat (Non-DI)</t>
  </si>
  <si>
    <t>Home Energy JumpstartProgrammable Thermostat (Non-DI)</t>
  </si>
  <si>
    <t>Shower Flow Reducer (VA) SF</t>
  </si>
  <si>
    <t>Home Energy JumpstartShower Flow Reducer (VA) SF</t>
  </si>
  <si>
    <t>Showerhead (VA) SF</t>
  </si>
  <si>
    <t>Home Energy JumpstartShowerhead (VA) SF</t>
  </si>
  <si>
    <t>ComEd Marketplace</t>
  </si>
  <si>
    <t>Home Energy Rebates - HVAC, Smart Thermostats, WeatherizationSmart Thermostat</t>
  </si>
  <si>
    <t>HVAC</t>
  </si>
  <si>
    <t>Boiler - DHW Two-In-One &gt;=95% AFUE</t>
  </si>
  <si>
    <t>Home Energy Rebates - HVAC, Smart Thermostats, WeatherizationBoiler - DHW Two-In-One &gt;=95% AFUE</t>
  </si>
  <si>
    <t>Boiler - HW &lt;300MBtu, 90 to 94.9% AFUE</t>
  </si>
  <si>
    <t>Home Energy Rebates - HVAC, Smart Thermostats, WeatherizationBoiler - HW &lt;300MBtu, 90 to 94.9% AFUE</t>
  </si>
  <si>
    <t>Boiler - HW &lt;300MBtu, &gt;=95% AFUE</t>
  </si>
  <si>
    <t>Home Energy Rebates - HVAC, Smart Thermostats, WeatherizationBoiler - HW &lt;300MBtu, &gt;=95% AFUE</t>
  </si>
  <si>
    <t>Boiler - Steam &lt;=300MBH, &gt;=82.5% AFUE</t>
  </si>
  <si>
    <t>Home Energy Rebates - HVAC, Smart Thermostats, WeatherizationBoiler - Steam &lt;=300MBH, &gt;=82.5% AFUE</t>
  </si>
  <si>
    <t>Furnace &gt;95% &lt;97% Afue</t>
  </si>
  <si>
    <t>Home Energy Rebates - HVAC, Smart Thermostats, WeatherizationFurnace &gt;95% &lt;97% Afue</t>
  </si>
  <si>
    <t>Furnace &gt;= 97% Afue</t>
  </si>
  <si>
    <t>Home Energy Rebates - HVAC, Smart Thermostats, WeatherizationFurnace &gt;= 97% Afue</t>
  </si>
  <si>
    <t>Indirect Water Heater, &gt;=88% Afue</t>
  </si>
  <si>
    <t>Home Energy Rebates - HVAC, Smart Thermostats, WeatherizationIndirect Water Heater, &gt;=88% Afue</t>
  </si>
  <si>
    <t>Programmable Thermostat-Baseline Manual</t>
  </si>
  <si>
    <t>Home Energy Rebates - HVAC, Smart Thermostats, WeatherizationProgrammable Thermostat-Baseline Manual</t>
  </si>
  <si>
    <t>Tankless Water Heater&gt;=0.95 UEF</t>
  </si>
  <si>
    <t>Home Energy Rebates - HVAC, Smart Thermostats, WeatherizationTankless Water Heater&gt;=0.95 UEF</t>
  </si>
  <si>
    <t>Weatherization</t>
  </si>
  <si>
    <t>Air Sealing with Attic Insulation</t>
  </si>
  <si>
    <t>Home Energy Rebates - HVAC, Smart Thermostats, WeatherizationAir Sealing with Attic Insulation</t>
  </si>
  <si>
    <t>CFM</t>
  </si>
  <si>
    <t>Home Energy Rebates - HVAC, Smart Thermostats, WeatherizationAir Sealing</t>
  </si>
  <si>
    <t>Attic Insulation</t>
  </si>
  <si>
    <t>Home Energy Rebates - HVAC, Smart Thermostats, WeatherizationAttic Insulation</t>
  </si>
  <si>
    <t>SQFT</t>
  </si>
  <si>
    <t>Duct Sealing</t>
  </si>
  <si>
    <t>Home Energy Rebates - HVAC, Smart Thermostats, WeatherizationDuct Sealing</t>
  </si>
  <si>
    <t>Foundation Insulation</t>
  </si>
  <si>
    <t>Home Energy Rebates - HVAC, Smart Thermostats, WeatherizationFoundation Insulation</t>
  </si>
  <si>
    <t>Home Energy Rebates - HVAC, Smart Thermostats, WeatherizationWall Insulation</t>
  </si>
  <si>
    <t>Multi-Family - IHWAP, Retrofits, PTA, Public HousingAttic Insulation</t>
  </si>
  <si>
    <t>Square feet</t>
  </si>
  <si>
    <t>Multi-Family - IHWAP, Retrofits, PTA, Public HousingPipe Insulation</t>
  </si>
  <si>
    <t>Linear feet</t>
  </si>
  <si>
    <t>Multi-Family - IHWAP, Retrofits, PTA, Public HousingWall Insulation</t>
  </si>
  <si>
    <t>Joint</t>
  </si>
  <si>
    <t>Faucet Aerator (IU)</t>
  </si>
  <si>
    <t>Multi-Family - DI, Prescriptive, Custom, PTAFaucet Aerator (IU)</t>
  </si>
  <si>
    <t>Low Flow Showerheads (IU)</t>
  </si>
  <si>
    <t>Multi-Family - DI, Prescriptive, Custom, PTALow Flow Showerheads (IU)</t>
  </si>
  <si>
    <t>Multi-Family - DI, Prescriptive, Custom, PTAProgrammable Thermostats</t>
  </si>
  <si>
    <t>PTA</t>
  </si>
  <si>
    <t>Multi-Family - DI, Prescriptive, Custom, PTAPipe Insulation</t>
  </si>
  <si>
    <t>Boiler Reset Conrols</t>
  </si>
  <si>
    <t>Multi-Family - DI, Prescriptive, Custom, PTABoiler Reset Conrols</t>
  </si>
  <si>
    <t>MBH Input</t>
  </si>
  <si>
    <t>Boiler Tune Up</t>
  </si>
  <si>
    <t>Multi-Family - DI, Prescriptive, Custom, PTABoiler Tune Up</t>
  </si>
  <si>
    <t>Boiler Tune Up - DAC</t>
  </si>
  <si>
    <t>Multi-Family - DI, Prescriptive, Custom, PTABoiler Tune Up - DAC</t>
  </si>
  <si>
    <t>DHW Boiler Tune-up - DAC</t>
  </si>
  <si>
    <t>Multi-Family - DI, Prescriptive, Custom, PTADHW Boiler Tune-up - DAC</t>
  </si>
  <si>
    <t>Living Units</t>
  </si>
  <si>
    <t>Pipe Insulation - DAC</t>
  </si>
  <si>
    <t>Multi-Family - DI, Prescriptive, Custom, PTAPipe Insulation - DAC</t>
  </si>
  <si>
    <t>Public Housing</t>
  </si>
  <si>
    <t>Public Housing Energy SavingsBoiler Tune Up</t>
  </si>
  <si>
    <t>HEA - Joint</t>
  </si>
  <si>
    <t>Single Family - IHWAP, Retrofits, HEAAdvanced Thermostats</t>
  </si>
  <si>
    <t>Air Handler Filter Cleaning/Replacement</t>
  </si>
  <si>
    <t>Single Family - IHWAP, Retrofits, HEAAir Handler Filter Cleaning/Replacement</t>
  </si>
  <si>
    <t>Air Sealing - Method 2</t>
  </si>
  <si>
    <t>Single Family - IHWAP, Retrofits, HEAAir Sealing - Method 2</t>
  </si>
  <si>
    <t>Single Family - IHWAP, Retrofits, HEADomestic Hot Water Pipe Insulation</t>
  </si>
  <si>
    <t>LN FT</t>
  </si>
  <si>
    <t>Single Family - IHWAP, Retrofits, HEALow Flow Faucet Aerators</t>
  </si>
  <si>
    <t>Single Family - IHWAP, Retrofits, HEALow Flow Showerheads</t>
  </si>
  <si>
    <t>Single Family - IHWAP, Retrofits, HEAProgrammable Thermostats</t>
  </si>
  <si>
    <t>Single Family - IHWAP, Retrofits, HEAWater Heater Temperature Setback</t>
  </si>
  <si>
    <t>IHWAP</t>
  </si>
  <si>
    <t>Air Sealing - Method 1</t>
  </si>
  <si>
    <t>Single Family - IHWAP, Retrofits, HEAAir Sealing - Method 1</t>
  </si>
  <si>
    <t>Single Family - IHWAP, Retrofits, HEABasement Sidewall Insulation</t>
  </si>
  <si>
    <t>SQ FT</t>
  </si>
  <si>
    <t>Single Family - IHWAP, Retrofits, HEACeiling/Attic Insulation</t>
  </si>
  <si>
    <t>Single Family - IHWAP, Retrofits, HEAGas High Efficiency Boiler</t>
  </si>
  <si>
    <t>Single Family - IHWAP, Retrofits, HEAGas High Efficiency Furnace</t>
  </si>
  <si>
    <t>Single Family - IHWAP, Retrofits, HEAGas Water Heater</t>
  </si>
  <si>
    <t>Rim/Band Joist Insulation</t>
  </si>
  <si>
    <t>Single Family - IHWAP, Retrofits, HEARim/Band Joist Insulation</t>
  </si>
  <si>
    <t>Single Family - IHWAP, Retrofits, HEAWall Insulation</t>
  </si>
  <si>
    <t>Retrofits</t>
  </si>
  <si>
    <t>Duct Insulation And Sealing</t>
  </si>
  <si>
    <t>Single Family - IHWAP, Retrofits, HEADuct Insulation And Sealing</t>
  </si>
  <si>
    <t>Residential Furnace Tune Up</t>
  </si>
  <si>
    <t>Single Family - IHWAP, Retrofits, HEAResidential Furnace Tune Up</t>
  </si>
  <si>
    <t>SAP</t>
  </si>
  <si>
    <t>HEA - Gas Only</t>
  </si>
  <si>
    <t>Partner Trade Ally(PTA)</t>
  </si>
  <si>
    <t>Steam Traps - Dry Cleaner Rep. - Audit</t>
  </si>
  <si>
    <t>Small and Midsize BusinessSteam Traps - Dry Cleaner Rep. - Audit</t>
  </si>
  <si>
    <t>Small and Midsize BusinessBoiler Tune Up - Process</t>
  </si>
  <si>
    <t>DCV - Kitchen</t>
  </si>
  <si>
    <t>Small and Midsize BusinessDCV - Kitchen</t>
  </si>
  <si>
    <t>HP</t>
  </si>
  <si>
    <t>Demand Controlled Ventilation (Gas Heating)</t>
  </si>
  <si>
    <t>Small and Midsize BusinessDemand Controlled Ventilation (Gas Heating)</t>
  </si>
  <si>
    <t>Energy Star Convection Oven</t>
  </si>
  <si>
    <t>Small and Midsize BusinessEnergy Star Convection Oven</t>
  </si>
  <si>
    <t>Energy Star Dishwasher</t>
  </si>
  <si>
    <t>Small and Midsize BusinessEnergy Star Dishwasher</t>
  </si>
  <si>
    <t>Energy Star Double Rack Oven</t>
  </si>
  <si>
    <t>Small and Midsize BusinessEnergy Star Double Rack Oven</t>
  </si>
  <si>
    <t>Double Oven</t>
  </si>
  <si>
    <t>Energy Star Fryer</t>
  </si>
  <si>
    <t>Small and Midsize BusinessEnergy Star Fryer</t>
  </si>
  <si>
    <t>Furnace &gt; 95% AFUE (COM)</t>
  </si>
  <si>
    <t>Small and Midsize BusinessFurnace &gt; 95% AFUE (COM)</t>
  </si>
  <si>
    <t>Large Gas Water Heater</t>
  </si>
  <si>
    <t>Small and Midsize BusinessLarge Gas Water Heater</t>
  </si>
  <si>
    <t>Makeup Air Unit</t>
  </si>
  <si>
    <t>Small and Midsize BusinessMakeup Air Unit</t>
  </si>
  <si>
    <t>Programmable Thermostat</t>
  </si>
  <si>
    <t>Small and Midsize BusinessProgrammable Thermostat</t>
  </si>
  <si>
    <t>Small and Midsize BusinessSmart Thermostat</t>
  </si>
  <si>
    <t>Tankless Water Heater 0.90 UEF</t>
  </si>
  <si>
    <t>Small and Midsize BusinessTankless Water Heater 0.90 UEF</t>
  </si>
  <si>
    <t>Commercial Food Service (CFS)</t>
  </si>
  <si>
    <t>Combination Oven &gt;30 Pans</t>
  </si>
  <si>
    <t>Combination Oven Gas - &lt;15 Pans</t>
  </si>
  <si>
    <t>Dishwasher High Temp - Under Counter - Gas Bldg - Elec Boost</t>
  </si>
  <si>
    <t>Fryer Large Vat Open Deep-Vat Fryer</t>
  </si>
  <si>
    <t>Fryer Standard Open Deep-Vat Fryer (French Fryer)</t>
  </si>
  <si>
    <t>Private-DAC</t>
  </si>
  <si>
    <t>Partner Trade Ally(PTA)-DAC</t>
  </si>
  <si>
    <t>Prescriptive-DAC</t>
  </si>
  <si>
    <t>Commercial Food Service (CFS)-DAC</t>
  </si>
  <si>
    <t>Automatic Conveyer Broiler Commercial &gt; 26" Conveyor Width</t>
  </si>
  <si>
    <t>Home Energy Savings - Home Energy Assessment</t>
  </si>
  <si>
    <t>Portfolio Total without IE</t>
  </si>
  <si>
    <t>C&amp;I - New Construction</t>
  </si>
  <si>
    <t>C&amp;I - RCx</t>
  </si>
  <si>
    <t>Public Sector - RCx</t>
  </si>
  <si>
    <t xml:space="preserve">C&amp;I - Custom </t>
  </si>
  <si>
    <t>Public Sector - Custom</t>
  </si>
  <si>
    <t>C&amp;I - Prescriptive</t>
  </si>
  <si>
    <t>Public Sector - Prescriptive</t>
  </si>
  <si>
    <t>Small and Midsize Business - Prescriptive</t>
  </si>
  <si>
    <t>Retrofits - Joint</t>
  </si>
  <si>
    <t>IE Kits - Schools (Joint)</t>
  </si>
  <si>
    <t>IE Kits - Community (Joint)</t>
  </si>
  <si>
    <t>Multi-Family Energy Savings - IE (Joint)</t>
  </si>
  <si>
    <t>MF - Public Housing (Joint)</t>
  </si>
  <si>
    <t>Elementary Education Kits (Joint)</t>
  </si>
  <si>
    <t xml:space="preserve">Home Energy Savings - Home Energy Assessment (Joint) </t>
  </si>
  <si>
    <t>Smart Thermostat (Joint)</t>
  </si>
  <si>
    <t>Home Energy Rebate (Gas-Only)</t>
  </si>
  <si>
    <t xml:space="preserve">Multi-Family Energy Savings (Joint) </t>
  </si>
  <si>
    <t>Multi-Family Prescriptive, Custom, PTA (Gas-Only)</t>
  </si>
  <si>
    <t>Portfolio Total without IQ</t>
  </si>
  <si>
    <t>C&amp;I - Gas Optimization</t>
  </si>
  <si>
    <t>Public Sector - Gas Optimization</t>
  </si>
  <si>
    <t xml:space="preserve">Offering </t>
  </si>
  <si>
    <t>Commercial Food Service (CFS)Combination Oven &gt;30 Pans</t>
  </si>
  <si>
    <t>Commercial Food Service (CFS)Combination Oven Gas - &lt;15 Pans</t>
  </si>
  <si>
    <t>Commercial Food Service (CFS)Dishwasher High Temp - Under Counter - Gas Bldg - Elec Boost</t>
  </si>
  <si>
    <t>Commercial Food Service (CFS)Fryer Large Vat Open Deep-Vat Fryer</t>
  </si>
  <si>
    <t>Commercial Food Service (CFS)Fryer Standard Open Deep-Vat Fryer (French Fryer)</t>
  </si>
  <si>
    <t>Commercial Food Service (CFS)Automatic Conveyer Broiler Commercial &gt; 26" Conveyor Width</t>
  </si>
  <si>
    <t>C&amp;I &amp; PS Custom</t>
  </si>
  <si>
    <t>C&amp;I &amp; PS Prescriptive</t>
  </si>
  <si>
    <t>C&amp;I &amp; PS Gas Optimization</t>
  </si>
  <si>
    <t>Elementary Education Kits (IQ EEE)</t>
  </si>
  <si>
    <t>Multi-Family Energy Savings - IQ (Joint)</t>
  </si>
  <si>
    <t>IQ Kits - Community (Joint)</t>
  </si>
  <si>
    <t>IQ Kits - Schools (Joint)</t>
  </si>
  <si>
    <t xml:space="preserve">EEPS Portfolio Total </t>
  </si>
  <si>
    <t>EEPS Portfolio Total without IQ</t>
  </si>
  <si>
    <t>Business &amp; Public Sector Total</t>
  </si>
  <si>
    <t>Residential Total</t>
  </si>
  <si>
    <t>Income Qualified Multi-Family - IHWAP, Retrofits, PTA</t>
  </si>
  <si>
    <t>Income Qualified Single Family - IHWAP, Retrofits, HEA, SAP</t>
  </si>
  <si>
    <t>Multi-Family Energy Savings - DI, Prescriptive, Custom, PTA</t>
  </si>
  <si>
    <t>Incremental Costs
Max(Sum of IMC or Incentives)</t>
  </si>
  <si>
    <t>Income Qualified</t>
  </si>
  <si>
    <t>Measures</t>
  </si>
  <si>
    <t>The values in these total IMC cells (X35: Y40) don’t agree with the Business,IQ and Residential IMCs on the 2025 Verified Savings Summary tab. Column X and Y are calculated from the maximum of Total IMC or Total Incentives. The totals don't align between the 2025 Verified Savings Summary tab and the 2025 Verified Savings-Offering tab. Whereas the first tab is aggregated at the program level, the second tab is aggregated at the program offering or component level, therefore the Max(Sum of IMC or Incentives) do not produce the same results. See example the rows 11 and 12 (C&amp;I-Custom plus Public Sector - Custom) produce gross IMC of $915,003, compare to the program level results in the 2025 Verified Savings Summary tab (C&amp;I &amp; PS Custom produce $874,672).</t>
  </si>
  <si>
    <t>N/A</t>
  </si>
  <si>
    <t>Program Administrator Cost Test (PACT) Results for NSG, 2025 Programs, WACC Discount Rate, Plan 4 Avoided Cost</t>
  </si>
  <si>
    <t>Program Administrator Cost Test (PACT) Results for NSG, 2025 Programs, WACC Discount Rate, Plan 4 Avoided Costs</t>
  </si>
  <si>
    <t>Total Resource Cost Test (TRC) Results for NSG, 2025 Programs, Societal Discount Rate, Plan 4 Avoided Costs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</si>
</sst>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9">
    <numFmt numFmtId="8" formatCode="&quot;$&quot;#,##0.00_);[Red]\(&quot;$&quot;#,##0.00\)"/>
    <numFmt numFmtId="41" formatCode="_(* #,##0_);_(* \(#,##0\);_(* &quot;-&quot;_);_(@_)"/>
    <numFmt numFmtId="44" formatCode="_(&quot;$&quot;* #,##0.00_);_(&quot;$&quot;* \(#,##0.00\);_(&quot;$&quot;* &quot;-&quot;??_);_(@_)"/>
    <numFmt numFmtId="43" formatCode="_(* #,##0.00_);_(* \(#,##0.00\);_(* &quot;-&quot;??_);_(@_)"/>
    <numFmt numFmtId="164" formatCode="_(* #,##0.0_);_(* \(#,##0.0\);_(* &quot;-&quot;??_);_(@_)"/>
    <numFmt numFmtId="165" formatCode="&quot;$&quot;#,##0.00"/>
    <numFmt numFmtId="166" formatCode="&quot;$&quot;#,##0"/>
    <numFmt numFmtId="167" formatCode="0.000"/>
    <numFmt numFmtId="168" formatCode="0.0%"/>
    <numFmt numFmtId="169" formatCode="_([$€-2]* #,##0.00_);_([$€-2]* \(#,##0.00\);_([$€-2]* &quot;-&quot;??_)"/>
    <numFmt numFmtId="170" formatCode="0.000000"/>
    <numFmt numFmtId="171" formatCode="0.0"/>
    <numFmt numFmtId="172" formatCode="00\-0000\-00\-0000\-000"/>
    <numFmt numFmtId="173" formatCode="0;[Red]0"/>
    <numFmt numFmtId="174" formatCode="0.00_);[Red]\(0.00\)"/>
    <numFmt numFmtId="175" formatCode="0.00_);\(0.00\)"/>
    <numFmt numFmtId="176" formatCode="0.00;[Red]0.00"/>
    <numFmt numFmtId="177" formatCode="0.0_);\(0.0\)"/>
    <numFmt numFmtId="178" formatCode="&quot;$&quot;#,##0;\-&quot;$&quot;#,##0"/>
    <numFmt numFmtId="179" formatCode="&quot;$&quot;#,##0\ ;\(&quot;$&quot;#,##0\)"/>
    <numFmt numFmtId="180" formatCode="&quot;£&quot;#,##0;[Red]\-&quot;£&quot;#,##0"/>
    <numFmt numFmtId="181" formatCode="mmmm\ d\,\ yyyy"/>
    <numFmt numFmtId="182" formatCode="_-* #,##0_-;\-* #,##0_-;_-* &quot;-&quot;_-;_-@_-"/>
    <numFmt numFmtId="183" formatCode="_-* #,##0.00_-;\-* #,##0.00_-;_-* &quot;-&quot;??_-;_-@_-"/>
    <numFmt numFmtId="184" formatCode="General_)"/>
    <numFmt numFmtId="185" formatCode="_-* #,##0\ _P_t_s_-;\-* #,##0\ _P_t_s_-;_-* &quot;-&quot;\ _P_t_s_-;_-@_-"/>
    <numFmt numFmtId="186" formatCode="_-* #,##0.00\ _P_t_s_-;\-* #,##0.00\ _P_t_s_-;_-* &quot;-&quot;??\ _P_t_s_-;_-@_-"/>
    <numFmt numFmtId="187" formatCode="_-* #,##0\ &quot;Pts&quot;_-;\-* #,##0\ &quot;Pts&quot;_-;_-* &quot;-&quot;\ &quot;Pts&quot;_-;_-@_-"/>
    <numFmt numFmtId="188" formatCode="_-* #,##0.00\ &quot;Pts&quot;_-;\-* #,##0.00\ &quot;Pts&quot;_-;_-* &quot;-&quot;??\ &quot;Pts&quot;_-;_-@_-"/>
    <numFmt numFmtId="189" formatCode="mmm\ d\ \(ddd\)\ h\ AM/PM"/>
    <numFmt numFmtId="190" formatCode="#,##0;#,##0;;"/>
    <numFmt numFmtId="191" formatCode="0.00_)"/>
    <numFmt numFmtId="192" formatCode="#,##0.00_ ;[Red]\-#,##0.00;\ _-* &quot;-&quot;??_-;\ \ _-@_-"/>
    <numFmt numFmtId="193" formatCode="0%;\(0%\)"/>
    <numFmt numFmtId="194" formatCode="&quot;FY94P&quot;#"/>
    <numFmt numFmtId="195" formatCode="00\-0000\-00\-0000"/>
    <numFmt numFmtId="196" formatCode="0_);\(0\)"/>
    <numFmt numFmtId="197" formatCode="0.0_);[Red]\(0.0\)"/>
    <numFmt numFmtId="198" formatCode="h:mm:ss;@"/>
    <numFmt numFmtId="199" formatCode="ddmmyy"/>
    <numFmt numFmtId="200" formatCode="#,##0.0_);[Red]\(#,##0.0\)"/>
    <numFmt numFmtId="201" formatCode="&quot;£ &quot;#,##0;[Red]\-&quot;£ &quot;#,##0"/>
    <numFmt numFmtId="202" formatCode="&quot;£ &quot;#,##0.00;\-&quot;£ &quot;#,##0.00"/>
    <numFmt numFmtId="203" formatCode="_-&quot;£&quot;* #,##0_-;\-&quot;£&quot;* #,##0_-;_-&quot;£&quot;* &quot;-&quot;_-;_-@_-"/>
    <numFmt numFmtId="204" formatCode="_-&quot;£&quot;* #,##0.00_-;\-&quot;£&quot;* #,##0.00_-;_-&quot;£&quot;* &quot;-&quot;??_-;_-@_-"/>
    <numFmt numFmtId="205" formatCode="00000"/>
    <numFmt numFmtId="206" formatCode="#,##0.0_);\(#,##0.0\)"/>
    <numFmt numFmtId="207" formatCode="#,##0.0"/>
    <numFmt numFmtId="208" formatCode="_(* #,##0_);_(* \(#,##0\);_(* &quot;-&quot;??_);_(@_)"/>
  </numFmts>
  <fonts count="127">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Arial"/>
      <family val="2"/>
    </font>
    <font>
      <sz val="10"/>
      <color theme="1"/>
      <name val="Arial"/>
      <family val="2"/>
    </font>
    <font>
      <sz val="11"/>
      <color rgb="FF000000"/>
      <name val="Calibri"/>
      <family val="2"/>
      <scheme val="minor"/>
    </font>
    <font>
      <b/>
      <sz val="10"/>
      <name val="Arial"/>
      <family val="2"/>
    </font>
    <font>
      <sz val="11"/>
      <color rgb="FF000000"/>
      <name val="Arial"/>
      <family val="2"/>
    </font>
    <font>
      <sz val="10"/>
      <name val="Arial"/>
      <family val="2"/>
    </font>
    <font>
      <sz val="9"/>
      <name val="Arial"/>
      <family val="2"/>
    </font>
    <font>
      <sz val="8"/>
      <name val="Arial"/>
      <family val="2"/>
    </font>
    <font>
      <b/>
      <sz val="11"/>
      <color theme="0"/>
      <name val="Calibri"/>
      <family val="2"/>
      <scheme val="minor"/>
    </font>
    <font>
      <sz val="10"/>
      <name val="Geneva"/>
    </font>
    <font>
      <sz val="10"/>
      <name val="Arial Narrow"/>
      <family val="2"/>
    </font>
    <font>
      <sz val="12"/>
      <color theme="1"/>
      <name val="Calibri"/>
      <family val="2"/>
      <scheme val="minor"/>
    </font>
    <font>
      <sz val="11"/>
      <color indexed="8"/>
      <name val="Calibri"/>
      <family val="2"/>
    </font>
    <font>
      <sz val="26"/>
      <name val="Arial"/>
      <family val="2"/>
    </font>
    <font>
      <sz val="48"/>
      <name val="Arial"/>
      <family val="2"/>
    </font>
    <font>
      <b/>
      <sz val="100"/>
      <name val="Arial"/>
      <family val="2"/>
    </font>
    <font>
      <sz val="11"/>
      <color indexed="8"/>
      <name val="Calibri"/>
      <family val="2"/>
      <charset val="1"/>
    </font>
    <font>
      <sz val="12"/>
      <name val="QTHelvetCnd"/>
    </font>
    <font>
      <sz val="10"/>
      <name val="Helv"/>
      <charset val="204"/>
    </font>
    <font>
      <sz val="12"/>
      <name val="Times New Roman"/>
      <family val="1"/>
    </font>
    <font>
      <sz val="10"/>
      <name val="Helv"/>
      <family val="2"/>
    </font>
    <font>
      <sz val="10"/>
      <color indexed="8"/>
      <name val="Arial"/>
      <family val="2"/>
    </font>
    <font>
      <sz val="10"/>
      <color indexed="8"/>
      <name val="MS Sans Serif"/>
      <family val="2"/>
    </font>
    <font>
      <sz val="9"/>
      <color indexed="10"/>
      <name val="Geneva"/>
      <family val="2"/>
    </font>
    <font>
      <sz val="11"/>
      <color indexed="9"/>
      <name val="Calibri"/>
      <family val="2"/>
    </font>
    <font>
      <b/>
      <sz val="8"/>
      <name val="Arial"/>
      <family val="2"/>
    </font>
    <font>
      <sz val="8"/>
      <name val="Times New Roman"/>
      <family val="1"/>
    </font>
    <font>
      <sz val="7"/>
      <name val="Ariel"/>
    </font>
    <font>
      <sz val="11"/>
      <color indexed="20"/>
      <name val="Calibri"/>
      <family val="2"/>
    </font>
    <font>
      <sz val="8"/>
      <color indexed="10"/>
      <name val="Arial"/>
      <family val="2"/>
    </font>
    <font>
      <b/>
      <sz val="11"/>
      <color indexed="52"/>
      <name val="Calibri"/>
      <family val="2"/>
    </font>
    <font>
      <b/>
      <sz val="8"/>
      <color indexed="52"/>
      <name val="Comic Sans MS"/>
      <family val="2"/>
    </font>
    <font>
      <b/>
      <sz val="10"/>
      <color indexed="12"/>
      <name val="Arial"/>
      <family val="2"/>
    </font>
    <font>
      <b/>
      <sz val="11"/>
      <color indexed="9"/>
      <name val="Calibri"/>
      <family val="2"/>
    </font>
    <font>
      <sz val="11"/>
      <color theme="1"/>
      <name val="Calisto MT"/>
      <family val="2"/>
    </font>
    <font>
      <sz val="11"/>
      <name val="Calibri"/>
      <family val="2"/>
    </font>
    <font>
      <sz val="8"/>
      <color theme="1"/>
      <name val="Calibri"/>
      <family val="2"/>
      <scheme val="minor"/>
    </font>
    <font>
      <sz val="11"/>
      <color theme="1"/>
      <name val="Calibri"/>
      <family val="2"/>
    </font>
    <font>
      <sz val="10"/>
      <name val="BERNHARD"/>
    </font>
    <font>
      <sz val="10"/>
      <name val="Helv"/>
    </font>
    <font>
      <sz val="8"/>
      <color indexed="16"/>
      <name val="MS Sans Serif"/>
      <family val="2"/>
    </font>
    <font>
      <sz val="10"/>
      <name val="MS Serif"/>
      <family val="1"/>
    </font>
    <font>
      <sz val="11"/>
      <name val="Tahoma"/>
      <family val="2"/>
    </font>
    <font>
      <sz val="10"/>
      <color indexed="10"/>
      <name val="Arial"/>
      <family val="2"/>
    </font>
    <font>
      <sz val="10"/>
      <color indexed="54"/>
      <name val="Arial"/>
      <family val="2"/>
    </font>
    <font>
      <b/>
      <sz val="10"/>
      <color indexed="8"/>
      <name val="ARIAL"/>
      <family val="2"/>
    </font>
    <font>
      <i/>
      <sz val="8"/>
      <name val="Arial"/>
      <family val="2"/>
    </font>
    <font>
      <i/>
      <sz val="9"/>
      <name val="Helv"/>
    </font>
    <font>
      <sz val="10"/>
      <color indexed="16"/>
      <name val="MS Serif"/>
      <family val="1"/>
    </font>
    <font>
      <i/>
      <sz val="11"/>
      <color indexed="23"/>
      <name val="Calibri"/>
      <family val="2"/>
    </font>
    <font>
      <sz val="12"/>
      <color indexed="24"/>
      <name val="Arial"/>
      <family val="2"/>
    </font>
    <font>
      <sz val="10"/>
      <name val="MS Sans Serif"/>
      <family val="2"/>
    </font>
    <font>
      <sz val="11"/>
      <color indexed="17"/>
      <name val="Calibri"/>
      <family val="2"/>
    </font>
    <font>
      <sz val="9"/>
      <name val="Times"/>
      <family val="1"/>
    </font>
    <font>
      <b/>
      <sz val="12"/>
      <name val="Arial"/>
      <family val="2"/>
    </font>
    <font>
      <b/>
      <i/>
      <sz val="9"/>
      <name val="Arial"/>
      <family val="2"/>
    </font>
    <font>
      <b/>
      <sz val="15"/>
      <color indexed="56"/>
      <name val="Calibri"/>
      <family val="2"/>
    </font>
    <font>
      <b/>
      <sz val="18"/>
      <name val="Arial"/>
      <family val="2"/>
    </font>
    <font>
      <b/>
      <sz val="13"/>
      <color indexed="56"/>
      <name val="Calibri"/>
      <family val="2"/>
    </font>
    <font>
      <b/>
      <sz val="13"/>
      <color indexed="56"/>
      <name val="Comic Sans MS"/>
      <family val="2"/>
    </font>
    <font>
      <b/>
      <sz val="11"/>
      <color indexed="56"/>
      <name val="Calibri"/>
      <family val="2"/>
    </font>
    <font>
      <b/>
      <i/>
      <sz val="10"/>
      <name val="Arial"/>
      <family val="2"/>
    </font>
    <font>
      <b/>
      <sz val="8"/>
      <name val="MS Sans Serif"/>
      <family val="2"/>
    </font>
    <font>
      <b/>
      <sz val="9"/>
      <name val="Helv"/>
    </font>
    <font>
      <sz val="9"/>
      <name val="Helv"/>
    </font>
    <font>
      <sz val="10"/>
      <name val="Courier"/>
      <family val="3"/>
    </font>
    <font>
      <sz val="11"/>
      <color indexed="62"/>
      <name val="Calibri"/>
      <family val="2"/>
    </font>
    <font>
      <sz val="10"/>
      <name val="Times New Roman"/>
      <family val="1"/>
    </font>
    <font>
      <sz val="8"/>
      <color indexed="62"/>
      <name val="Comic Sans MS"/>
      <family val="2"/>
    </font>
    <font>
      <sz val="11"/>
      <color indexed="52"/>
      <name val="Calibri"/>
      <family val="2"/>
    </font>
    <font>
      <b/>
      <sz val="36"/>
      <name val="Times New Roman"/>
      <family val="1"/>
    </font>
    <font>
      <sz val="11"/>
      <color indexed="60"/>
      <name val="Calibri"/>
      <family val="2"/>
    </font>
    <font>
      <sz val="7"/>
      <name val="Small Fonts"/>
      <family val="2"/>
    </font>
    <font>
      <b/>
      <i/>
      <sz val="16"/>
      <name val="Helv"/>
    </font>
    <font>
      <sz val="12"/>
      <color theme="1"/>
      <name val="Franklin Gothic Book"/>
      <family val="2"/>
    </font>
    <font>
      <sz val="11"/>
      <color indexed="8"/>
      <name val="Arial"/>
      <family val="2"/>
    </font>
    <font>
      <sz val="10"/>
      <color indexed="12"/>
      <name val="Arial"/>
      <family val="2"/>
    </font>
    <font>
      <b/>
      <sz val="8"/>
      <color indexed="9"/>
      <name val="Arial"/>
      <family val="2"/>
    </font>
    <font>
      <b/>
      <sz val="11"/>
      <color indexed="63"/>
      <name val="Calibri"/>
      <family val="2"/>
    </font>
    <font>
      <b/>
      <sz val="8"/>
      <color indexed="63"/>
      <name val="Comic Sans MS"/>
      <family val="2"/>
    </font>
    <font>
      <b/>
      <sz val="10"/>
      <name val="MS Sans Serif"/>
      <family val="2"/>
    </font>
    <font>
      <sz val="8"/>
      <name val="Wingdings"/>
      <charset val="2"/>
    </font>
    <font>
      <sz val="8"/>
      <name val="Helv"/>
    </font>
    <font>
      <b/>
      <i/>
      <sz val="12"/>
      <color indexed="9"/>
      <name val="Arial"/>
      <family val="2"/>
    </font>
    <font>
      <sz val="8"/>
      <name val="MS Sans Serif"/>
      <family val="2"/>
    </font>
    <font>
      <b/>
      <sz val="12"/>
      <name val="MS Sans Serif"/>
      <family val="2"/>
    </font>
    <font>
      <sz val="12"/>
      <name val="MS Sans Serif"/>
      <family val="2"/>
    </font>
    <font>
      <b/>
      <sz val="8"/>
      <color indexed="17"/>
      <name val="Arial"/>
      <family val="2"/>
    </font>
    <font>
      <b/>
      <sz val="8"/>
      <color indexed="8"/>
      <name val="Helv"/>
    </font>
    <font>
      <b/>
      <sz val="11"/>
      <name val="Times New Roman"/>
      <family val="1"/>
    </font>
    <font>
      <b/>
      <sz val="18"/>
      <color indexed="56"/>
      <name val="Cambria"/>
      <family val="2"/>
    </font>
    <font>
      <b/>
      <sz val="6"/>
      <name val="Arial"/>
      <family val="2"/>
    </font>
    <font>
      <b/>
      <sz val="11"/>
      <color indexed="8"/>
      <name val="Calibri"/>
      <family val="2"/>
    </font>
    <font>
      <b/>
      <sz val="8"/>
      <color indexed="8"/>
      <name val="Comic Sans MS"/>
      <family val="2"/>
    </font>
    <font>
      <sz val="10"/>
      <name val="Geneva"/>
      <family val="2"/>
    </font>
    <font>
      <i/>
      <sz val="10"/>
      <color indexed="8"/>
      <name val="Arial"/>
      <family val="2"/>
    </font>
    <font>
      <sz val="11"/>
      <color indexed="10"/>
      <name val="Calibri"/>
      <family val="2"/>
    </font>
    <font>
      <b/>
      <sz val="10"/>
      <color indexed="20"/>
      <name val="Geneva"/>
      <family val="2"/>
    </font>
    <font>
      <b/>
      <sz val="10"/>
      <color indexed="9"/>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u/>
      <sz val="11"/>
      <color theme="10"/>
      <name val="Calibri"/>
      <family val="2"/>
    </font>
    <font>
      <b/>
      <sz val="11"/>
      <color theme="1"/>
      <name val="Aptos"/>
      <family val="2"/>
    </font>
    <font>
      <sz val="11"/>
      <color theme="1"/>
      <name val="Aptos"/>
      <family val="2"/>
    </font>
    <font>
      <sz val="11"/>
      <color rgb="FF000000"/>
      <name val="Aptos"/>
      <family val="2"/>
    </font>
    <font>
      <sz val="11"/>
      <name val="Aptos"/>
      <family val="2"/>
    </font>
    <font>
      <b/>
      <sz val="11"/>
      <color rgb="FF000000"/>
      <name val="Aptos"/>
      <family val="2"/>
    </font>
    <font>
      <b/>
      <sz val="11"/>
      <name val="Aptos"/>
      <family val="2"/>
    </font>
    <font>
      <b/>
      <sz val="16"/>
      <color rgb="FF000000"/>
      <name val="Aptos"/>
      <family val="2"/>
    </font>
    <font>
      <b/>
      <sz val="16"/>
      <color theme="1"/>
      <name val="Aptos"/>
      <family val="2"/>
    </font>
    <font>
      <sz val="11"/>
      <color indexed="8"/>
      <name val="Calibri"/>
      <family val="2"/>
      <scheme val="minor"/>
    </font>
    <font>
      <i/>
      <sz val="11"/>
      <color theme="1"/>
      <name val="Calibri"/>
      <family val="2"/>
      <scheme val="minor"/>
    </font>
  </fonts>
  <fills count="98">
    <fill>
      <patternFill patternType="none"/>
    </fill>
    <fill>
      <patternFill patternType="gray125"/>
    </fill>
    <fill>
      <patternFill patternType="solid">
        <fgColor theme="6" tint="0.79998168889431442"/>
        <bgColor indexed="65"/>
      </patternFill>
    </fill>
    <fill>
      <patternFill patternType="solid">
        <fgColor theme="9" tint="0.79998168889431442"/>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8" tint="0.59999389629810485"/>
        <bgColor indexed="64"/>
      </patternFill>
    </fill>
    <fill>
      <patternFill patternType="solid">
        <fgColor theme="2"/>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indexed="22"/>
        <bgColor indexed="64"/>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52"/>
        <bgColor indexed="64"/>
      </patternFill>
    </fill>
    <fill>
      <patternFill patternType="solid">
        <fgColor indexed="14"/>
        <bgColor indexed="64"/>
      </patternFill>
    </fill>
    <fill>
      <patternFill patternType="solid">
        <fgColor indexed="13"/>
        <bgColor indexed="64"/>
      </patternFill>
    </fill>
    <fill>
      <patternFill patternType="solid">
        <fgColor indexed="60"/>
        <bgColor indexed="64"/>
      </patternFill>
    </fill>
    <fill>
      <patternFill patternType="solid">
        <fgColor indexed="23"/>
        <bgColor indexed="64"/>
      </patternFill>
    </fill>
    <fill>
      <patternFill patternType="solid">
        <fgColor indexed="22"/>
      </patternFill>
    </fill>
    <fill>
      <patternFill patternType="gray125">
        <bgColor indexed="31"/>
      </patternFill>
    </fill>
    <fill>
      <patternFill patternType="solid">
        <fgColor indexed="31"/>
        <bgColor indexed="31"/>
      </patternFill>
    </fill>
    <fill>
      <patternFill patternType="solid">
        <fgColor indexed="55"/>
      </patternFill>
    </fill>
    <fill>
      <patternFill patternType="solid">
        <fgColor indexed="15"/>
        <bgColor indexed="64"/>
      </patternFill>
    </fill>
    <fill>
      <patternFill patternType="solid">
        <fgColor indexed="43"/>
        <bgColor indexed="64"/>
      </patternFill>
    </fill>
    <fill>
      <patternFill patternType="solid">
        <fgColor indexed="44"/>
        <bgColor indexed="64"/>
      </patternFill>
    </fill>
    <fill>
      <patternFill patternType="solid">
        <fgColor indexed="42"/>
        <bgColor indexed="64"/>
      </patternFill>
    </fill>
    <fill>
      <patternFill patternType="solid">
        <fgColor indexed="26"/>
        <bgColor indexed="64"/>
      </patternFill>
    </fill>
    <fill>
      <patternFill patternType="solid">
        <fgColor indexed="11"/>
        <bgColor indexed="64"/>
      </patternFill>
    </fill>
    <fill>
      <patternFill patternType="solid">
        <fgColor indexed="43"/>
      </patternFill>
    </fill>
    <fill>
      <patternFill patternType="gray125">
        <fgColor indexed="13"/>
      </patternFill>
    </fill>
    <fill>
      <patternFill patternType="solid">
        <fgColor indexed="33"/>
        <bgColor indexed="64"/>
      </patternFill>
    </fill>
    <fill>
      <patternFill patternType="solid">
        <fgColor indexed="26"/>
      </patternFill>
    </fill>
    <fill>
      <patternFill patternType="solid">
        <fgColor indexed="17"/>
        <bgColor indexed="64"/>
      </patternFill>
    </fill>
    <fill>
      <patternFill patternType="mediumGray">
        <fgColor indexed="22"/>
      </patternFill>
    </fill>
    <fill>
      <patternFill patternType="darkVertical"/>
    </fill>
    <fill>
      <patternFill patternType="solid">
        <fgColor indexed="58"/>
        <bgColor indexed="64"/>
      </patternFill>
    </fill>
    <fill>
      <patternFill patternType="solid">
        <fgColor indexed="54"/>
        <bgColor indexed="64"/>
      </patternFill>
    </fill>
    <fill>
      <patternFill patternType="solid">
        <fgColor indexed="9"/>
        <bgColor indexed="9"/>
      </patternFill>
    </fill>
    <fill>
      <patternFill patternType="solid">
        <fgColor indexed="11"/>
        <bgColor indexed="22"/>
      </patternFill>
    </fill>
    <fill>
      <patternFill patternType="solid">
        <fgColor indexed="9"/>
      </patternFill>
    </fill>
    <fill>
      <patternFill patternType="solid">
        <fgColor theme="8"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39997558519241921"/>
        <bgColor indexed="65"/>
      </patternFill>
    </fill>
    <fill>
      <patternFill patternType="solid">
        <fgColor theme="7"/>
      </patternFill>
    </fill>
    <fill>
      <patternFill patternType="solid">
        <fgColor theme="7" tint="0.39997558519241921"/>
        <bgColor indexed="65"/>
      </patternFill>
    </fill>
    <fill>
      <patternFill patternType="solid">
        <fgColor theme="8"/>
      </patternFill>
    </fill>
    <fill>
      <patternFill patternType="solid">
        <fgColor theme="8" tint="0.39997558519241921"/>
        <bgColor indexed="65"/>
      </patternFill>
    </fill>
    <fill>
      <patternFill patternType="solid">
        <fgColor theme="9"/>
      </patternFill>
    </fill>
    <fill>
      <patternFill patternType="solid">
        <fgColor theme="9" tint="0.39997558519241921"/>
        <bgColor indexed="65"/>
      </patternFill>
    </fill>
    <fill>
      <patternFill patternType="solid">
        <fgColor theme="0" tint="-0.14999847407452621"/>
        <bgColor rgb="FF000000"/>
      </patternFill>
    </fill>
    <fill>
      <patternFill patternType="solid">
        <fgColor theme="0" tint="-4.9989318521683403E-2"/>
        <bgColor indexed="64"/>
      </patternFill>
    </fill>
    <fill>
      <patternFill patternType="solid">
        <fgColor theme="3" tint="0.59999389629810485"/>
        <bgColor rgb="FF000000"/>
      </patternFill>
    </fill>
    <fill>
      <patternFill patternType="solid">
        <fgColor theme="4" tint="0.79998168889431442"/>
        <bgColor indexed="64"/>
      </patternFill>
    </fill>
    <fill>
      <patternFill patternType="solid">
        <fgColor theme="9" tint="0.79998168889431442"/>
        <bgColor rgb="FF000000"/>
      </patternFill>
    </fill>
    <fill>
      <patternFill patternType="solid">
        <fgColor theme="7" tint="0.79998168889431442"/>
        <bgColor rgb="FF000000"/>
      </patternFill>
    </fill>
    <fill>
      <patternFill patternType="solid">
        <fgColor theme="4" tint="0.79998168889431442"/>
        <bgColor rgb="FF000000"/>
      </patternFill>
    </fill>
  </fills>
  <borders count="61">
    <border>
      <left/>
      <right/>
      <top/>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bottom style="thin">
        <color theme="4"/>
      </bottom>
      <diagonal/>
    </border>
    <border>
      <left style="thin">
        <color indexed="64"/>
      </left>
      <right/>
      <top style="medium">
        <color indexed="64"/>
      </top>
      <bottom style="thin">
        <color theme="4"/>
      </bottom>
      <diagonal/>
    </border>
    <border>
      <left/>
      <right style="thin">
        <color indexed="64"/>
      </right>
      <top style="medium">
        <color indexed="64"/>
      </top>
      <bottom style="thin">
        <color theme="4"/>
      </bottom>
      <diagonal/>
    </border>
    <border>
      <left/>
      <right/>
      <top style="medium">
        <color indexed="64"/>
      </top>
      <bottom style="thin">
        <color theme="4"/>
      </bottom>
      <diagonal/>
    </border>
    <border>
      <left style="thin">
        <color indexed="64"/>
      </left>
      <right style="thin">
        <color indexed="64"/>
      </right>
      <top style="thin">
        <color theme="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auto="1"/>
      </left>
      <right/>
      <top/>
      <bottom/>
      <diagonal/>
    </border>
    <border>
      <left/>
      <right style="thin">
        <color indexed="64"/>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right/>
      <top/>
      <bottom style="double">
        <color indexed="52"/>
      </bottom>
      <diagonal/>
    </border>
    <border>
      <left/>
      <right/>
      <top style="medium">
        <color indexed="16"/>
      </top>
      <bottom style="medium">
        <color indexed="16"/>
      </bottom>
      <diagonal/>
    </border>
    <border>
      <left style="thin">
        <color indexed="64"/>
      </left>
      <right style="thin">
        <color indexed="64"/>
      </right>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auto="1"/>
      </top>
      <bottom style="thin">
        <color auto="1"/>
      </bottom>
      <diagonal/>
    </border>
    <border>
      <left/>
      <right/>
      <top style="thin">
        <color indexed="62"/>
      </top>
      <bottom style="double">
        <color indexed="62"/>
      </bottom>
      <diagonal/>
    </border>
    <border>
      <left/>
      <right/>
      <top style="double">
        <color indexed="64"/>
      </top>
      <bottom/>
      <diagonal/>
    </border>
    <border>
      <left style="medium">
        <color indexed="64"/>
      </left>
      <right style="thin">
        <color indexed="64"/>
      </right>
      <top style="medium">
        <color indexed="64"/>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right style="thin">
        <color indexed="64"/>
      </right>
      <top style="thin">
        <color indexed="64"/>
      </top>
      <bottom style="thin">
        <color indexed="64"/>
      </bottom>
      <diagonal/>
    </border>
    <border>
      <left style="thin">
        <color theme="0" tint="-0.249977111117893"/>
      </left>
      <right style="thin">
        <color theme="0" tint="-0.249977111117893"/>
      </right>
      <top/>
      <bottom/>
      <diagonal/>
    </border>
    <border>
      <left style="thin">
        <color auto="1"/>
      </left>
      <right/>
      <top/>
      <bottom style="thin">
        <color theme="0" tint="-0.249977111117893"/>
      </bottom>
      <diagonal/>
    </border>
    <border>
      <left/>
      <right/>
      <top/>
      <bottom style="thin">
        <color theme="0" tint="-0.249977111117893"/>
      </bottom>
      <diagonal/>
    </border>
    <border>
      <left style="thin">
        <color indexed="64"/>
      </left>
      <right style="thin">
        <color indexed="64"/>
      </right>
      <top/>
      <bottom style="thin">
        <color theme="0" tint="-0.249977111117893"/>
      </bottom>
      <diagonal/>
    </border>
    <border>
      <left style="thin">
        <color theme="0" tint="-0.249977111117893"/>
      </left>
      <right/>
      <top/>
      <bottom/>
      <diagonal/>
    </border>
  </borders>
  <cellStyleXfs count="5751">
    <xf numFmtId="0" fontId="0"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6" fillId="0" borderId="0"/>
    <xf numFmtId="43" fontId="6" fillId="0" borderId="0" applyFont="0" applyFill="0" applyBorder="0" applyAlignment="0" applyProtection="0"/>
    <xf numFmtId="0" fontId="9" fillId="0" borderId="0"/>
    <xf numFmtId="0" fontId="13" fillId="0" borderId="0"/>
    <xf numFmtId="44" fontId="1" fillId="0" borderId="0" applyFont="0" applyFill="0" applyBorder="0" applyAlignment="0" applyProtection="0"/>
    <xf numFmtId="0" fontId="13" fillId="0" borderId="0"/>
    <xf numFmtId="0" fontId="9" fillId="0" borderId="0"/>
    <xf numFmtId="43" fontId="9"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xf numFmtId="0" fontId="9" fillId="0" borderId="0"/>
    <xf numFmtId="169" fontId="9"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9"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9"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169" fontId="9" fillId="0" borderId="0" applyFont="0" applyFill="0" applyBorder="0" applyAlignment="0" applyProtection="0"/>
    <xf numFmtId="9" fontId="9" fillId="0" borderId="0" applyFont="0" applyFill="0" applyBorder="0" applyAlignment="0" applyProtection="0"/>
    <xf numFmtId="44" fontId="9" fillId="0" borderId="0" applyFont="0" applyFill="0" applyBorder="0" applyAlignment="0" applyProtection="0"/>
    <xf numFmtId="43" fontId="9" fillId="0" borderId="0" applyFont="0" applyFill="0" applyBorder="0" applyAlignment="0" applyProtection="0"/>
    <xf numFmtId="0" fontId="9" fillId="0" borderId="0"/>
    <xf numFmtId="0" fontId="1" fillId="0" borderId="0"/>
    <xf numFmtId="43" fontId="16" fillId="0" borderId="0" applyFont="0" applyFill="0" applyBorder="0" applyAlignment="0" applyProtection="0"/>
    <xf numFmtId="0" fontId="9"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9"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8" fontId="13" fillId="0" borderId="0" applyFont="0" applyFill="0" applyBorder="0" applyAlignment="0" applyProtection="0"/>
    <xf numFmtId="0" fontId="20" fillId="0" borderId="0"/>
    <xf numFmtId="0" fontId="21" fillId="0" borderId="0"/>
    <xf numFmtId="0" fontId="13" fillId="0" borderId="0"/>
    <xf numFmtId="0" fontId="9" fillId="0" borderId="0"/>
    <xf numFmtId="0" fontId="9" fillId="0" borderId="0"/>
    <xf numFmtId="0" fontId="22" fillId="0" borderId="0"/>
    <xf numFmtId="0" fontId="22" fillId="0" borderId="0"/>
    <xf numFmtId="0" fontId="9" fillId="0" borderId="0"/>
    <xf numFmtId="0" fontId="9" fillId="0" borderId="0"/>
    <xf numFmtId="0" fontId="9" fillId="0" borderId="0"/>
    <xf numFmtId="0" fontId="9" fillId="0" borderId="0"/>
    <xf numFmtId="0" fontId="23" fillId="0" borderId="0"/>
    <xf numFmtId="0" fontId="9" fillId="0" borderId="0"/>
    <xf numFmtId="0" fontId="23" fillId="0" borderId="0"/>
    <xf numFmtId="0" fontId="9" fillId="0" borderId="0"/>
    <xf numFmtId="0" fontId="9" fillId="0" borderId="0"/>
    <xf numFmtId="0" fontId="24" fillId="0" borderId="0"/>
    <xf numFmtId="0" fontId="9" fillId="0" borderId="0"/>
    <xf numFmtId="0" fontId="25" fillId="0" borderId="0">
      <alignment vertical="top"/>
    </xf>
    <xf numFmtId="0" fontId="25" fillId="0" borderId="0">
      <alignment vertical="top"/>
    </xf>
    <xf numFmtId="0" fontId="22" fillId="0" borderId="0"/>
    <xf numFmtId="0" fontId="24" fillId="0" borderId="0"/>
    <xf numFmtId="0" fontId="9" fillId="0" borderId="0"/>
    <xf numFmtId="0" fontId="23" fillId="0" borderId="0"/>
    <xf numFmtId="0" fontId="26" fillId="0" borderId="0" applyNumberFormat="0" applyFill="0" applyBorder="0" applyAlignment="0" applyProtection="0"/>
    <xf numFmtId="170" fontId="9" fillId="0" borderId="0">
      <alignment horizontal="left" wrapText="1"/>
    </xf>
    <xf numFmtId="0" fontId="9" fillId="0" borderId="0"/>
    <xf numFmtId="0" fontId="24" fillId="0" borderId="0"/>
    <xf numFmtId="0" fontId="9" fillId="0" borderId="0"/>
    <xf numFmtId="0" fontId="9" fillId="0" borderId="0"/>
    <xf numFmtId="0" fontId="23" fillId="0" borderId="0"/>
    <xf numFmtId="0" fontId="9" fillId="0" borderId="0"/>
    <xf numFmtId="0" fontId="9" fillId="0" borderId="0"/>
    <xf numFmtId="0" fontId="9" fillId="0" borderId="0"/>
    <xf numFmtId="0" fontId="9" fillId="0" borderId="0"/>
    <xf numFmtId="0" fontId="27" fillId="0" borderId="0"/>
    <xf numFmtId="0" fontId="9" fillId="0" borderId="0"/>
    <xf numFmtId="0" fontId="9" fillId="0" borderId="0"/>
    <xf numFmtId="0" fontId="26" fillId="0" borderId="0" applyNumberFormat="0" applyFill="0" applyBorder="0" applyAlignment="0" applyProtection="0"/>
    <xf numFmtId="0" fontId="26" fillId="0" borderId="0" applyNumberFormat="0" applyFill="0" applyBorder="0" applyAlignment="0" applyProtection="0"/>
    <xf numFmtId="0" fontId="9" fillId="0" borderId="0"/>
    <xf numFmtId="0" fontId="27" fillId="0" borderId="0"/>
    <xf numFmtId="0" fontId="9" fillId="0" borderId="0"/>
    <xf numFmtId="0" fontId="9" fillId="0" borderId="0"/>
    <xf numFmtId="0" fontId="23" fillId="0" borderId="0"/>
    <xf numFmtId="171" fontId="11" fillId="0" borderId="0" applyFont="0" applyFill="0" applyBorder="0" applyAlignment="0" applyProtection="0">
      <alignment horizontal="right"/>
    </xf>
    <xf numFmtId="2" fontId="11" fillId="0" borderId="0" applyFont="0" applyFill="0" applyBorder="0" applyAlignment="0" applyProtection="0">
      <alignment horizontal="right"/>
    </xf>
    <xf numFmtId="0" fontId="16" fillId="25" borderId="0" applyNumberFormat="0" applyBorder="0" applyAlignment="0" applyProtection="0"/>
    <xf numFmtId="0" fontId="16" fillId="25"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28"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2" borderId="0" applyNumberFormat="0" applyBorder="0" applyAlignment="0" applyProtection="0"/>
    <xf numFmtId="0" fontId="28" fillId="33" borderId="0" applyNumberFormat="0" applyBorder="0" applyAlignment="0" applyProtection="0"/>
    <xf numFmtId="0" fontId="28" fillId="33" borderId="0" applyNumberFormat="0" applyBorder="0" applyAlignment="0" applyProtection="0"/>
    <xf numFmtId="0" fontId="28" fillId="33"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9" fillId="43" borderId="0" applyNumberFormat="0" applyBorder="0" applyAlignment="0" applyProtection="0"/>
    <xf numFmtId="0" fontId="30" fillId="0" borderId="0">
      <alignment horizontal="center" wrapText="1"/>
      <protection locked="0"/>
    </xf>
    <xf numFmtId="0" fontId="31" fillId="0" borderId="0" applyNumberFormat="0" applyProtection="0"/>
    <xf numFmtId="0" fontId="9" fillId="44" borderId="4"/>
    <xf numFmtId="0" fontId="9" fillId="45" borderId="4"/>
    <xf numFmtId="0" fontId="9" fillId="46" borderId="4"/>
    <xf numFmtId="0" fontId="9" fillId="47" borderId="4"/>
    <xf numFmtId="0" fontId="9" fillId="48" borderId="4"/>
    <xf numFmtId="172" fontId="11" fillId="0" borderId="0" applyFont="0" applyFill="0" applyBorder="0" applyAlignment="0" applyProtection="0"/>
    <xf numFmtId="172" fontId="11" fillId="0" borderId="0" applyFont="0" applyFill="0" applyBorder="0" applyAlignment="0" applyProtection="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9" fillId="49" borderId="20" applyBorder="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0" fontId="32" fillId="26" borderId="0" applyNumberFormat="0" applyBorder="0" applyAlignment="0" applyProtection="0"/>
    <xf numFmtId="2" fontId="33" fillId="43" borderId="0" applyAlignment="0">
      <alignment horizontal="right"/>
    </xf>
    <xf numFmtId="3" fontId="29" fillId="23" borderId="0" applyNumberFormat="0" applyBorder="0" applyAlignment="0" applyProtection="0"/>
    <xf numFmtId="170" fontId="9" fillId="0" borderId="0" applyFill="0" applyBorder="0" applyAlignment="0"/>
    <xf numFmtId="164" fontId="9" fillId="0" borderId="0" applyFill="0" applyBorder="0" applyAlignment="0"/>
    <xf numFmtId="173" fontId="9" fillId="0" borderId="0" applyFill="0" applyBorder="0" applyAlignment="0"/>
    <xf numFmtId="174" fontId="9" fillId="0" borderId="0" applyFill="0" applyBorder="0" applyAlignment="0"/>
    <xf numFmtId="175" fontId="9" fillId="0" borderId="0" applyFill="0" applyBorder="0" applyAlignment="0"/>
    <xf numFmtId="176" fontId="9" fillId="0" borderId="0" applyFill="0" applyBorder="0" applyAlignment="0"/>
    <xf numFmtId="177" fontId="9" fillId="0" borderId="0" applyFill="0" applyBorder="0" applyAlignment="0"/>
    <xf numFmtId="164" fontId="9" fillId="0" borderId="0" applyFill="0" applyBorder="0" applyAlignment="0"/>
    <xf numFmtId="3" fontId="11" fillId="0" borderId="0" applyNumberFormat="0" applyFill="0" applyBorder="0"/>
    <xf numFmtId="3" fontId="11" fillId="0" borderId="0" applyNumberFormat="0" applyFill="0" applyBorder="0"/>
    <xf numFmtId="0" fontId="34" fillId="50" borderId="21" applyNumberFormat="0" applyAlignment="0" applyProtection="0"/>
    <xf numFmtId="0" fontId="35"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5"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34" fillId="50" borderId="21" applyNumberFormat="0" applyAlignment="0" applyProtection="0"/>
    <xf numFmtId="0" fontId="27" fillId="0" borderId="0"/>
    <xf numFmtId="0" fontId="36" fillId="51" borderId="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3" fontId="7" fillId="52" borderId="22">
      <alignment horizontal="right"/>
    </xf>
    <xf numFmtId="0" fontId="37" fillId="53" borderId="23" applyNumberFormat="0" applyAlignment="0" applyProtection="0"/>
    <xf numFmtId="0" fontId="37" fillId="53" borderId="23" applyNumberFormat="0" applyAlignment="0" applyProtection="0"/>
    <xf numFmtId="0" fontId="37" fillId="53" borderId="23" applyNumberFormat="0" applyAlignment="0" applyProtection="0"/>
    <xf numFmtId="0" fontId="37" fillId="53" borderId="23" applyNumberFormat="0" applyAlignment="0" applyProtection="0"/>
    <xf numFmtId="0" fontId="11" fillId="0" borderId="0" applyNumberFormat="0" applyFill="0" applyBorder="0" applyProtection="0">
      <alignment horizontal="center" wrapText="1"/>
    </xf>
    <xf numFmtId="0" fontId="11" fillId="0" borderId="0" applyNumberFormat="0" applyFill="0" applyBorder="0" applyProtection="0">
      <alignment horizontal="center" wrapText="1"/>
    </xf>
    <xf numFmtId="4" fontId="29" fillId="54" borderId="24" applyNumberFormat="0" applyProtection="0">
      <alignment horizontal="right" wrapText="1"/>
    </xf>
    <xf numFmtId="41" fontId="9" fillId="0" borderId="0" applyFont="0" applyFill="0" applyBorder="0" applyAlignment="0" applyProtection="0"/>
    <xf numFmtId="176"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39"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9" fillId="0" borderId="0" applyFont="0" applyFill="0" applyBorder="0" applyAlignment="0" applyProtection="0"/>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9" fillId="0" borderId="0" applyFont="0" applyFill="0" applyBorder="0" applyAlignment="0" applyProtection="0"/>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xf numFmtId="43" fontId="9" fillId="0" borderId="0" applyFont="0" applyFill="0" applyBorder="0" applyAlignment="0" applyProtection="0"/>
    <xf numFmtId="43" fontId="1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25" fillId="0" borderId="0" applyFont="0" applyFill="0" applyBorder="0" applyAlignment="0" applyProtection="0">
      <alignment vertical="top"/>
    </xf>
    <xf numFmtId="43" fontId="9" fillId="0" borderId="0" applyFont="0" applyFill="0" applyBorder="0" applyAlignment="0" applyProtection="0"/>
    <xf numFmtId="3" fontId="9" fillId="0" borderId="0" applyFill="0" applyBorder="0" applyAlignment="0" applyProtection="0"/>
    <xf numFmtId="0" fontId="42" fillId="0" borderId="0"/>
    <xf numFmtId="0" fontId="43" fillId="0" borderId="0"/>
    <xf numFmtId="3" fontId="9" fillId="0" borderId="0" applyFont="0" applyFill="0" applyBorder="0" applyAlignment="0" applyProtection="0"/>
    <xf numFmtId="3" fontId="9" fillId="0" borderId="0" applyFont="0" applyFill="0" applyBorder="0" applyAlignment="0" applyProtection="0"/>
    <xf numFmtId="3" fontId="9" fillId="0" borderId="0" applyFont="0" applyFill="0" applyBorder="0" applyAlignment="0" applyProtection="0"/>
    <xf numFmtId="3" fontId="9" fillId="0" borderId="0" applyFont="0" applyFill="0" applyBorder="0" applyAlignment="0" applyProtection="0"/>
    <xf numFmtId="3" fontId="9" fillId="0" borderId="0" applyFont="0" applyFill="0" applyBorder="0" applyAlignment="0" applyProtection="0"/>
    <xf numFmtId="3" fontId="9" fillId="0" borderId="0" applyFont="0" applyFill="0" applyBorder="0" applyAlignment="0" applyProtection="0"/>
    <xf numFmtId="3" fontId="9" fillId="0" borderId="0" applyFill="0" applyBorder="0" applyAlignment="0" applyProtection="0"/>
    <xf numFmtId="0" fontId="42" fillId="0" borderId="0"/>
    <xf numFmtId="0" fontId="43" fillId="0" borderId="0"/>
    <xf numFmtId="3" fontId="11" fillId="0" borderId="0" applyFont="0" applyFill="0" applyBorder="0" applyAlignment="0" applyProtection="0">
      <alignment horizontal="right"/>
    </xf>
    <xf numFmtId="0" fontId="44" fillId="0" borderId="3" applyBorder="0" applyProtection="0"/>
    <xf numFmtId="0" fontId="45" fillId="0" borderId="0" applyNumberFormat="0" applyAlignment="0">
      <alignment horizontal="left"/>
    </xf>
    <xf numFmtId="164" fontId="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4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0"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8" fontId="13"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1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11" fillId="0" borderId="0"/>
    <xf numFmtId="178" fontId="9" fillId="0" borderId="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79" fontId="9" fillId="0" borderId="0" applyFont="0" applyFill="0" applyBorder="0" applyAlignment="0" applyProtection="0"/>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36" fillId="55"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9" fillId="43"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7"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8" fillId="24"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180" fontId="49" fillId="56" borderId="22">
      <alignment horizontal="right"/>
    </xf>
    <xf numFmtId="0" fontId="11" fillId="0" borderId="0" applyNumberFormat="0" applyAlignment="0">
      <alignment horizontal="center"/>
    </xf>
    <xf numFmtId="181" fontId="9" fillId="0" borderId="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4" fontId="25" fillId="0" borderId="0" applyFill="0" applyBorder="0" applyAlignment="0"/>
    <xf numFmtId="0" fontId="50" fillId="43" borderId="0" applyNumberFormat="0" applyBorder="0" applyAlignment="0" applyProtection="0"/>
    <xf numFmtId="0" fontId="51" fillId="0" borderId="0">
      <alignment horizontal="left" vertical="top" wrapText="1"/>
    </xf>
    <xf numFmtId="182" fontId="9" fillId="0" borderId="0" applyFont="0" applyFill="0" applyBorder="0" applyAlignment="0" applyProtection="0"/>
    <xf numFmtId="183" fontId="9" fillId="0" borderId="0" applyFont="0" applyFill="0" applyBorder="0" applyAlignment="0" applyProtection="0"/>
    <xf numFmtId="176" fontId="9" fillId="0" borderId="0" applyFill="0" applyBorder="0" applyAlignment="0"/>
    <xf numFmtId="164" fontId="9" fillId="0" borderId="0" applyFill="0" applyBorder="0" applyAlignment="0"/>
    <xf numFmtId="176" fontId="9" fillId="0" borderId="0" applyFill="0" applyBorder="0" applyAlignment="0"/>
    <xf numFmtId="177" fontId="9" fillId="0" borderId="0" applyFill="0" applyBorder="0" applyAlignment="0"/>
    <xf numFmtId="164" fontId="9" fillId="0" borderId="0" applyFill="0" applyBorder="0" applyAlignment="0"/>
    <xf numFmtId="0" fontId="52" fillId="0" borderId="0" applyNumberFormat="0" applyAlignment="0">
      <alignment horizontal="left"/>
    </xf>
    <xf numFmtId="0" fontId="9" fillId="0" borderId="0" applyFont="0" applyFill="0" applyBorder="0" applyAlignment="0" applyProtection="0"/>
    <xf numFmtId="0"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4" fillId="0" borderId="0" applyProtection="0"/>
    <xf numFmtId="0" fontId="54" fillId="0" borderId="0" applyProtection="0"/>
    <xf numFmtId="0" fontId="54" fillId="0" borderId="0" applyProtection="0"/>
    <xf numFmtId="0" fontId="54" fillId="0" borderId="0" applyProtection="0"/>
    <xf numFmtId="0" fontId="54" fillId="0" borderId="0" applyProtection="0"/>
    <xf numFmtId="0" fontId="54" fillId="0" borderId="0" applyProtection="0"/>
    <xf numFmtId="0" fontId="54" fillId="0" borderId="0" applyProtection="0"/>
    <xf numFmtId="2" fontId="9" fillId="0" borderId="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2" fontId="9" fillId="0" borderId="0" applyFont="0" applyFill="0" applyBorder="0" applyAlignment="0" applyProtection="0"/>
    <xf numFmtId="8" fontId="55" fillId="57" borderId="0" applyNumberFormat="0" applyFont="0" applyAlignment="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7" fillId="57" borderId="4"/>
    <xf numFmtId="38" fontId="11" fillId="23" borderId="0" applyNumberFormat="0" applyBorder="0" applyAlignment="0" applyProtection="0"/>
    <xf numFmtId="38" fontId="11" fillId="23" borderId="0" applyNumberFormat="0" applyBorder="0" applyAlignment="0" applyProtection="0"/>
    <xf numFmtId="38" fontId="11" fillId="23" borderId="0" applyNumberFormat="0" applyBorder="0" applyAlignment="0" applyProtection="0"/>
    <xf numFmtId="0" fontId="7" fillId="49" borderId="25">
      <alignment vertical="top" wrapText="1"/>
    </xf>
    <xf numFmtId="0" fontId="58" fillId="0" borderId="26" applyNumberFormat="0" applyAlignment="0" applyProtection="0">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0" fontId="58" fillId="0" borderId="1">
      <alignment horizontal="left" vertical="center"/>
    </xf>
    <xf numFmtId="4" fontId="59" fillId="23" borderId="0" applyNumberFormat="0" applyFill="0" applyBorder="0" applyAlignment="0" applyProtection="0"/>
    <xf numFmtId="0" fontId="11" fillId="0" borderId="0" applyNumberFormat="0" applyFont="0" applyFill="0" applyBorder="0" applyProtection="0">
      <alignment horizontal="center" vertical="top" wrapText="1"/>
    </xf>
    <xf numFmtId="0" fontId="60" fillId="0" borderId="27" applyNumberFormat="0" applyFill="0" applyAlignment="0" applyProtection="0"/>
    <xf numFmtId="0" fontId="61" fillId="0" borderId="0" applyNumberFormat="0" applyFill="0" applyBorder="0" applyAlignment="0" applyProtection="0"/>
    <xf numFmtId="0" fontId="60" fillId="0" borderId="27" applyNumberFormat="0" applyFill="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0" fillId="0" borderId="27" applyNumberFormat="0" applyFill="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62" fillId="0" borderId="28" applyNumberFormat="0" applyFill="0" applyAlignment="0" applyProtection="0"/>
    <xf numFmtId="0" fontId="58" fillId="0" borderId="0" applyNumberFormat="0" applyFill="0" applyBorder="0" applyAlignment="0" applyProtection="0"/>
    <xf numFmtId="0" fontId="62" fillId="0" borderId="28" applyNumberFormat="0" applyFill="0" applyAlignment="0" applyProtection="0"/>
    <xf numFmtId="0" fontId="63" fillId="0" borderId="28" applyNumberFormat="0" applyFill="0" applyAlignment="0" applyProtection="0"/>
    <xf numFmtId="0" fontId="58" fillId="0" borderId="0" applyNumberFormat="0" applyFill="0" applyBorder="0" applyAlignment="0" applyProtection="0"/>
    <xf numFmtId="0" fontId="62" fillId="0" borderId="28" applyNumberFormat="0" applyFill="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64" fillId="0" borderId="29" applyNumberFormat="0" applyFill="0" applyAlignment="0" applyProtection="0"/>
    <xf numFmtId="0" fontId="64" fillId="0" borderId="29" applyNumberFormat="0" applyFill="0" applyAlignment="0" applyProtection="0"/>
    <xf numFmtId="0" fontId="64" fillId="0" borderId="29" applyNumberFormat="0" applyFill="0" applyAlignment="0" applyProtection="0"/>
    <xf numFmtId="0" fontId="64" fillId="0" borderId="29" applyNumberFormat="0" applyFill="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11" fillId="0" borderId="0" applyNumberFormat="0" applyFont="0" applyFill="0" applyBorder="0" applyProtection="0">
      <alignment horizontal="center" vertical="top" wrapText="1"/>
    </xf>
    <xf numFmtId="0" fontId="65" fillId="0" borderId="0"/>
    <xf numFmtId="0" fontId="65" fillId="0" borderId="0"/>
    <xf numFmtId="0" fontId="9" fillId="0" borderId="0"/>
    <xf numFmtId="0" fontId="66" fillId="0" borderId="30">
      <alignment horizontal="center"/>
    </xf>
    <xf numFmtId="0" fontId="66" fillId="0" borderId="0">
      <alignment horizontal="center"/>
    </xf>
    <xf numFmtId="0" fontId="67" fillId="0" borderId="0">
      <alignment vertical="center"/>
    </xf>
    <xf numFmtId="0" fontId="68" fillId="0" borderId="0"/>
    <xf numFmtId="0" fontId="68" fillId="0" borderId="5" applyFill="0" applyBorder="0" applyProtection="0">
      <alignment horizontal="center" wrapText="1"/>
    </xf>
    <xf numFmtId="0" fontId="68" fillId="0" borderId="0" applyFill="0" applyBorder="0" applyProtection="0">
      <alignment horizontal="left" vertical="top" wrapText="1"/>
    </xf>
    <xf numFmtId="184" fontId="69" fillId="0" borderId="0">
      <protection hidden="1"/>
    </xf>
    <xf numFmtId="10" fontId="11" fillId="58" borderId="4" applyNumberFormat="0" applyBorder="0" applyAlignment="0" applyProtection="0"/>
    <xf numFmtId="10" fontId="11" fillId="58" borderId="4" applyNumberFormat="0" applyBorder="0" applyAlignment="0" applyProtection="0"/>
    <xf numFmtId="10" fontId="11" fillId="58" borderId="4" applyNumberFormat="0" applyBorder="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168" fontId="71" fillId="0" borderId="0" applyAlignment="0">
      <protection locked="0"/>
    </xf>
    <xf numFmtId="168" fontId="71" fillId="0" borderId="0" applyAlignment="0">
      <protection locked="0"/>
    </xf>
    <xf numFmtId="168" fontId="71" fillId="0" borderId="0" applyAlignment="0">
      <protection locked="0"/>
    </xf>
    <xf numFmtId="168" fontId="71" fillId="0" borderId="0" applyAlignment="0">
      <protection locked="0"/>
    </xf>
    <xf numFmtId="0" fontId="70" fillId="30" borderId="21" applyNumberFormat="0" applyAlignment="0" applyProtection="0"/>
    <xf numFmtId="0" fontId="72"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168" fontId="71" fillId="0" borderId="0" applyAlignment="0">
      <protection locked="0"/>
    </xf>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168" fontId="71" fillId="0" borderId="0" applyAlignment="0">
      <protection locked="0"/>
    </xf>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0" fontId="72" fillId="30" borderId="21" applyNumberFormat="0" applyAlignment="0" applyProtection="0"/>
    <xf numFmtId="168" fontId="71" fillId="0" borderId="0" applyAlignment="0">
      <protection locked="0"/>
    </xf>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168" fontId="71" fillId="0" borderId="0" applyAlignment="0">
      <protection locked="0"/>
    </xf>
    <xf numFmtId="168" fontId="71" fillId="0" borderId="0" applyAlignment="0">
      <protection locked="0"/>
    </xf>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168" fontId="71" fillId="0" borderId="0" applyAlignment="0">
      <protection locked="0"/>
    </xf>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168" fontId="71" fillId="0" borderId="0" applyAlignment="0">
      <protection locked="0"/>
    </xf>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168" fontId="71" fillId="0" borderId="0" applyAlignment="0">
      <protection locked="0"/>
    </xf>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70" fillId="30" borderId="21" applyNumberFormat="0" applyAlignment="0" applyProtection="0"/>
    <xf numFmtId="0" fontId="9" fillId="0" borderId="4" applyNumberFormat="0">
      <alignment horizontal="left" wrapText="1"/>
      <protection locked="0"/>
    </xf>
    <xf numFmtId="0" fontId="9" fillId="0" borderId="4" applyNumberFormat="0">
      <alignment horizontal="left" wrapText="1"/>
      <protection locked="0"/>
    </xf>
    <xf numFmtId="0" fontId="9" fillId="59" borderId="4" applyFont="0" applyFill="0" applyBorder="0" applyAlignment="0" applyProtection="0">
      <alignment horizontal="center"/>
      <protection locked="0"/>
    </xf>
    <xf numFmtId="0" fontId="9" fillId="58" borderId="4" applyNumberFormat="0" applyProtection="0">
      <alignment vertical="center" wrapText="1"/>
    </xf>
    <xf numFmtId="0" fontId="9" fillId="58" borderId="4" applyNumberFormat="0" applyProtection="0">
      <alignment vertical="center" wrapText="1"/>
    </xf>
    <xf numFmtId="176" fontId="9" fillId="0" borderId="0" applyFill="0" applyBorder="0" applyAlignment="0"/>
    <xf numFmtId="164" fontId="9" fillId="0" borderId="0" applyFill="0" applyBorder="0" applyAlignment="0"/>
    <xf numFmtId="176" fontId="9" fillId="0" borderId="0" applyFill="0" applyBorder="0" applyAlignment="0"/>
    <xf numFmtId="177" fontId="9" fillId="0" borderId="0" applyFill="0" applyBorder="0" applyAlignment="0"/>
    <xf numFmtId="164" fontId="9" fillId="0" borderId="0" applyFill="0" applyBorder="0" applyAlignment="0"/>
    <xf numFmtId="0" fontId="73" fillId="0" borderId="31" applyNumberFormat="0" applyFill="0" applyAlignment="0" applyProtection="0"/>
    <xf numFmtId="0" fontId="73" fillId="0" borderId="31" applyNumberFormat="0" applyFill="0" applyAlignment="0" applyProtection="0"/>
    <xf numFmtId="0" fontId="73" fillId="0" borderId="31" applyNumberFormat="0" applyFill="0" applyAlignment="0" applyProtection="0"/>
    <xf numFmtId="0" fontId="73" fillId="0" borderId="31" applyNumberFormat="0" applyFill="0" applyAlignment="0" applyProtection="0"/>
    <xf numFmtId="9" fontId="29" fillId="23" borderId="0" applyNumberFormat="0" applyFont="0" applyBorder="0" applyAlignment="0">
      <protection locked="0"/>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36" fillId="60" borderId="22">
      <alignment horizontal="right"/>
    </xf>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185" fontId="9" fillId="0" borderId="0" applyFont="0" applyFill="0" applyBorder="0" applyAlignment="0" applyProtection="0"/>
    <xf numFmtId="186"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7" fontId="9" fillId="0" borderId="0" applyFont="0" applyFill="0" applyBorder="0" applyAlignment="0" applyProtection="0"/>
    <xf numFmtId="188"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9" fontId="65" fillId="61" borderId="32" applyNumberFormat="0" applyAlignment="0" applyProtection="0">
      <alignment horizontal="left"/>
    </xf>
    <xf numFmtId="190" fontId="68" fillId="0" borderId="0" applyFont="0" applyFill="0" applyBorder="0"/>
    <xf numFmtId="0" fontId="75" fillId="60" borderId="0" applyNumberFormat="0" applyBorder="0" applyAlignment="0" applyProtection="0"/>
    <xf numFmtId="0" fontId="75" fillId="60" borderId="0" applyNumberFormat="0" applyBorder="0" applyAlignment="0" applyProtection="0"/>
    <xf numFmtId="0" fontId="75" fillId="60" borderId="0" applyNumberFormat="0" applyBorder="0" applyAlignment="0" applyProtection="0"/>
    <xf numFmtId="0" fontId="75" fillId="60" borderId="0" applyNumberFormat="0" applyBorder="0" applyAlignment="0" applyProtection="0"/>
    <xf numFmtId="37" fontId="76" fillId="0" borderId="0"/>
    <xf numFmtId="0" fontId="9" fillId="0" borderId="33">
      <alignment horizontal="center"/>
    </xf>
    <xf numFmtId="0" fontId="69" fillId="0" borderId="0"/>
    <xf numFmtId="0" fontId="9" fillId="23" borderId="4" applyNumberFormat="0" applyAlignment="0"/>
    <xf numFmtId="0" fontId="9" fillId="23" borderId="4" applyNumberFormat="0" applyAlignment="0"/>
    <xf numFmtId="191" fontId="7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41" fillId="0" borderId="0"/>
    <xf numFmtId="0" fontId="41" fillId="0" borderId="0"/>
    <xf numFmtId="0" fontId="41" fillId="0" borderId="0"/>
    <xf numFmtId="0" fontId="25" fillId="0" borderId="0">
      <alignment vertical="top"/>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5" fillId="0" borderId="0">
      <alignment vertical="top"/>
    </xf>
    <xf numFmtId="0" fontId="25" fillId="0" borderId="0">
      <alignment vertical="top"/>
    </xf>
    <xf numFmtId="0" fontId="25" fillId="0" borderId="0">
      <alignment vertical="top"/>
    </xf>
    <xf numFmtId="0" fontId="5" fillId="0" borderId="0"/>
    <xf numFmtId="0" fontId="9" fillId="0" borderId="0"/>
    <xf numFmtId="0" fontId="9" fillId="0" borderId="0"/>
    <xf numFmtId="0" fontId="9"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38" fillId="0" borderId="0"/>
    <xf numFmtId="0" fontId="38" fillId="0" borderId="0"/>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9" fillId="0" borderId="0"/>
    <xf numFmtId="0" fontId="25" fillId="0" borderId="0">
      <alignment vertical="top"/>
    </xf>
    <xf numFmtId="0" fontId="25" fillId="0" borderId="0">
      <alignment vertical="top"/>
    </xf>
    <xf numFmtId="0" fontId="9" fillId="0" borderId="0"/>
    <xf numFmtId="0" fontId="9" fillId="0" borderId="0"/>
    <xf numFmtId="0" fontId="9" fillId="0" borderId="0"/>
    <xf numFmtId="0" fontId="9" fillId="0" borderId="0"/>
    <xf numFmtId="0" fontId="25" fillId="0" borderId="0">
      <alignment vertical="top"/>
    </xf>
    <xf numFmtId="0" fontId="40" fillId="0" borderId="0"/>
    <xf numFmtId="0" fontId="9" fillId="0" borderId="0"/>
    <xf numFmtId="0" fontId="9"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0" fillId="0" borderId="0"/>
    <xf numFmtId="0" fontId="1" fillId="0" borderId="0"/>
    <xf numFmtId="0" fontId="1" fillId="0" borderId="0"/>
    <xf numFmtId="0" fontId="40"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9" fillId="0" borderId="0"/>
    <xf numFmtId="0" fontId="25" fillId="0" borderId="0">
      <alignment vertical="top"/>
    </xf>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9" fillId="0" borderId="0"/>
    <xf numFmtId="0" fontId="25" fillId="0" borderId="0">
      <alignment vertical="top"/>
    </xf>
    <xf numFmtId="0" fontId="39" fillId="0" borderId="0"/>
    <xf numFmtId="0" fontId="9" fillId="0" borderId="0"/>
    <xf numFmtId="0" fontId="25" fillId="0" borderId="0">
      <alignment vertical="top"/>
    </xf>
    <xf numFmtId="0" fontId="25" fillId="0" borderId="0">
      <alignment vertical="top"/>
    </xf>
    <xf numFmtId="0" fontId="9" fillId="0" borderId="0"/>
    <xf numFmtId="0" fontId="9" fillId="0" borderId="0"/>
    <xf numFmtId="0" fontId="9" fillId="0" borderId="0"/>
    <xf numFmtId="0" fontId="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5" fillId="0" borderId="0">
      <alignment vertical="top"/>
    </xf>
    <xf numFmtId="0" fontId="9" fillId="0" borderId="0"/>
    <xf numFmtId="0" fontId="43"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alignment vertical="top"/>
    </xf>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4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3"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78" fillId="0" borderId="0"/>
    <xf numFmtId="0" fontId="9" fillId="0" borderId="0"/>
    <xf numFmtId="0" fontId="9"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9" fillId="0" borderId="0"/>
    <xf numFmtId="0" fontId="25" fillId="0" borderId="0">
      <alignment vertical="top"/>
    </xf>
    <xf numFmtId="0" fontId="25" fillId="0" borderId="0">
      <alignment vertical="top"/>
    </xf>
    <xf numFmtId="0" fontId="4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4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4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4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4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41" fillId="0" borderId="0"/>
    <xf numFmtId="0" fontId="25" fillId="0" borderId="0">
      <alignment vertical="top"/>
    </xf>
    <xf numFmtId="0" fontId="25" fillId="0" borderId="0">
      <alignment vertical="top"/>
    </xf>
    <xf numFmtId="0" fontId="25" fillId="0" borderId="0">
      <alignment vertical="top"/>
    </xf>
    <xf numFmtId="0" fontId="9" fillId="0" borderId="0"/>
    <xf numFmtId="0" fontId="25" fillId="0" borderId="0">
      <alignment vertical="top"/>
    </xf>
    <xf numFmtId="0" fontId="25" fillId="0" borderId="0">
      <alignment vertical="top"/>
    </xf>
    <xf numFmtId="0" fontId="9" fillId="0" borderId="0"/>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9" fillId="0" borderId="0"/>
    <xf numFmtId="0" fontId="25" fillId="0" borderId="0">
      <alignment vertical="top"/>
    </xf>
    <xf numFmtId="0" fontId="25" fillId="0" borderId="0">
      <alignment vertical="top"/>
    </xf>
    <xf numFmtId="0" fontId="4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41"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1" fillId="0" borderId="0"/>
    <xf numFmtId="0" fontId="1" fillId="0" borderId="0"/>
    <xf numFmtId="0" fontId="1"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9" fillId="62" borderId="4" applyNumberFormat="0" applyFont="0" applyBorder="0" applyAlignment="0" applyProtection="0"/>
    <xf numFmtId="0" fontId="79" fillId="63" borderId="34" applyNumberFormat="0" applyFont="0" applyAlignment="0" applyProtection="0"/>
    <xf numFmtId="0" fontId="16"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16" fillId="63" borderId="34"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1" fillId="12" borderId="19"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0" fontId="9" fillId="63" borderId="34" applyNumberFormat="0" applyFont="0" applyAlignment="0" applyProtection="0"/>
    <xf numFmtId="192" fontId="80" fillId="55" borderId="22">
      <alignment horizontal="right"/>
    </xf>
    <xf numFmtId="49" fontId="81" fillId="64" borderId="0" applyFont="0" applyFill="0" applyBorder="0" applyAlignment="0">
      <alignment horizontal="right"/>
    </xf>
    <xf numFmtId="0" fontId="29" fillId="0" borderId="5" applyFill="0" applyProtection="0">
      <alignment horizontal="right" wrapText="1"/>
    </xf>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3"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0" fontId="82" fillId="50" borderId="35" applyNumberFormat="0" applyAlignment="0" applyProtection="0"/>
    <xf numFmtId="14" fontId="30" fillId="0" borderId="0">
      <alignment horizontal="center" wrapText="1"/>
      <protection locked="0"/>
    </xf>
    <xf numFmtId="0" fontId="11" fillId="0" borderId="0"/>
    <xf numFmtId="0" fontId="11" fillId="0" borderId="0"/>
    <xf numFmtId="175" fontId="9" fillId="0" borderId="0" applyFont="0" applyFill="0" applyBorder="0" applyAlignment="0" applyProtection="0"/>
    <xf numFmtId="193" fontId="9" fillId="0" borderId="0" applyFont="0" applyFill="0" applyBorder="0" applyAlignment="0" applyProtection="0"/>
    <xf numFmtId="193"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6" fillId="0" borderId="0" applyFont="0" applyFill="0" applyBorder="0" applyAlignment="0" applyProtection="0"/>
    <xf numFmtId="9" fontId="9"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4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9" fontId="9" fillId="0" borderId="0" applyFont="0" applyFill="0" applyBorder="0" applyAlignment="0" applyProtection="0"/>
    <xf numFmtId="9" fontId="10" fillId="0" borderId="0" applyFont="0" applyFill="0" applyBorder="0" applyAlignment="0" applyProtection="0"/>
    <xf numFmtId="194" fontId="68" fillId="0" borderId="0" applyFont="0" applyFill="0" applyBorder="0" applyProtection="0">
      <alignment horizontal="center"/>
    </xf>
    <xf numFmtId="176" fontId="9" fillId="0" borderId="0" applyFill="0" applyBorder="0" applyAlignment="0"/>
    <xf numFmtId="164" fontId="9" fillId="0" borderId="0" applyFill="0" applyBorder="0" applyAlignment="0"/>
    <xf numFmtId="176" fontId="9" fillId="0" borderId="0" applyFill="0" applyBorder="0" applyAlignment="0"/>
    <xf numFmtId="177" fontId="9" fillId="0" borderId="0" applyFill="0" applyBorder="0" applyAlignment="0"/>
    <xf numFmtId="164" fontId="9" fillId="0" borderId="0" applyFill="0" applyBorder="0" applyAlignment="0"/>
    <xf numFmtId="0" fontId="55" fillId="0" borderId="0" applyFill="0" applyBorder="0">
      <alignment vertical="top"/>
    </xf>
    <xf numFmtId="0" fontId="9"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0" fontId="55" fillId="0" borderId="0" applyFill="0" applyBorder="0">
      <alignment vertical="top"/>
    </xf>
    <xf numFmtId="195" fontId="11" fillId="0" borderId="0" applyFont="0" applyFill="0" applyBorder="0" applyAlignment="0" applyProtection="0"/>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0" fontId="55" fillId="0" borderId="0" applyNumberFormat="0" applyFont="0" applyFill="0" applyBorder="0" applyAlignment="0" applyProtection="0">
      <alignment horizontal="left"/>
    </xf>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15"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4" fontId="55" fillId="0" borderId="0" applyFont="0" applyFill="0" applyBorder="0" applyAlignment="0" applyProtection="0"/>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0" fontId="84" fillId="0" borderId="30">
      <alignment horizontal="center"/>
    </xf>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3" fontId="55" fillId="0" borderId="0" applyFont="0" applyFill="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0" fontId="55" fillId="65" borderId="0" applyNumberFormat="0" applyFont="0" applyBorder="0" applyAlignment="0" applyProtection="0"/>
    <xf numFmtId="38" fontId="9" fillId="0" borderId="0" applyFill="0" applyBorder="0">
      <alignment horizontal="center" vertical="top"/>
    </xf>
    <xf numFmtId="38" fontId="9" fillId="0" borderId="0" applyFill="0" applyBorder="0">
      <alignment horizontal="center" vertical="top"/>
    </xf>
    <xf numFmtId="0" fontId="85" fillId="66" borderId="0" applyNumberFormat="0" applyFont="0" applyBorder="0" applyAlignment="0">
      <alignment horizontal="center"/>
    </xf>
    <xf numFmtId="0" fontId="86" fillId="0" borderId="0" applyNumberFormat="0" applyFill="0" applyBorder="0" applyAlignment="0" applyProtection="0">
      <alignment horizontal="left"/>
    </xf>
    <xf numFmtId="38" fontId="86" fillId="0" borderId="0"/>
    <xf numFmtId="0" fontId="50" fillId="0" borderId="0" applyFill="0" applyBorder="0" applyProtection="0">
      <alignment horizontal="left" wrapText="1"/>
    </xf>
    <xf numFmtId="3" fontId="29" fillId="54" borderId="24" applyNumberFormat="0" applyFill="0" applyBorder="0" applyProtection="0">
      <alignment horizontal="left"/>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5" fillId="1" borderId="36" applyNumberFormat="0" applyFont="0" applyAlignment="0">
      <alignment horizontal="center"/>
    </xf>
    <xf numFmtId="0" fontId="87" fillId="49" borderId="0" applyAlignment="0"/>
    <xf numFmtId="0" fontId="88" fillId="0" borderId="0" applyNumberFormat="0" applyFill="0" applyBorder="0" applyAlignment="0">
      <alignment horizontal="center"/>
    </xf>
    <xf numFmtId="0" fontId="9" fillId="67" borderId="0"/>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4" fontId="9" fillId="68" borderId="22">
      <alignment horizontal="right"/>
    </xf>
    <xf numFmtId="0" fontId="89" fillId="0" borderId="4">
      <alignment horizontal="center"/>
    </xf>
    <xf numFmtId="0" fontId="22" fillId="0" borderId="0"/>
    <xf numFmtId="0" fontId="9" fillId="0" borderId="0"/>
    <xf numFmtId="0" fontId="9" fillId="0" borderId="0"/>
    <xf numFmtId="0" fontId="2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3" fillId="0" borderId="0"/>
    <xf numFmtId="0" fontId="23" fillId="0" borderId="0"/>
    <xf numFmtId="0" fontId="9" fillId="0" borderId="0"/>
    <xf numFmtId="0" fontId="23" fillId="0" borderId="0"/>
    <xf numFmtId="0" fontId="23" fillId="0" borderId="0"/>
    <xf numFmtId="0" fontId="89" fillId="0" borderId="0">
      <alignment horizontal="center" vertical="center"/>
    </xf>
    <xf numFmtId="0" fontId="90" fillId="69" borderId="0" applyNumberFormat="0" applyFill="0">
      <alignment horizontal="left" vertical="center"/>
    </xf>
    <xf numFmtId="0" fontId="91" fillId="0" borderId="3"/>
    <xf numFmtId="40" fontId="92" fillId="0" borderId="0" applyBorder="0">
      <alignment horizontal="right"/>
    </xf>
    <xf numFmtId="0" fontId="9" fillId="0" borderId="0"/>
    <xf numFmtId="0" fontId="7" fillId="58" borderId="4" applyNumberFormat="0" applyAlignment="0">
      <alignment horizontal="center"/>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0" fontId="25" fillId="50" borderId="22">
      <alignment horizontal="left"/>
    </xf>
    <xf numFmtId="49" fontId="25" fillId="0" borderId="0" applyFill="0" applyBorder="0" applyAlignment="0"/>
    <xf numFmtId="196" fontId="9" fillId="0" borderId="0" applyFill="0" applyBorder="0" applyAlignment="0"/>
    <xf numFmtId="197" fontId="9" fillId="0" borderId="0" applyFill="0" applyBorder="0" applyAlignment="0"/>
    <xf numFmtId="0" fontId="9" fillId="0" borderId="0" applyFont="0" applyFill="0" applyBorder="0" applyAlignment="0" applyProtection="0"/>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198" fontId="36" fillId="60" borderId="22">
      <alignment horizontal="right"/>
    </xf>
    <xf numFmtId="40" fontId="93" fillId="0" borderId="0"/>
    <xf numFmtId="0" fontId="94" fillId="0" borderId="0" applyNumberFormat="0" applyFill="0" applyBorder="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95" fillId="70" borderId="0" applyNumberFormat="0" applyFont="0" applyBorder="0" applyAlignment="0">
      <alignment wrapText="1"/>
    </xf>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7" fillId="0" borderId="37" applyNumberFormat="0" applyFill="0" applyAlignment="0" applyProtection="0"/>
    <xf numFmtId="0" fontId="9" fillId="0" borderId="38" applyNumberFormat="0" applyFont="0" applyFill="0" applyAlignment="0" applyProtection="0"/>
    <xf numFmtId="0" fontId="9" fillId="0" borderId="38" applyNumberFormat="0" applyFon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6" fillId="0" borderId="37" applyNumberFormat="0" applyFill="0" applyAlignment="0" applyProtection="0"/>
    <xf numFmtId="0" fontId="9" fillId="0" borderId="38" applyNumberFormat="0" applyFont="0" applyFill="0" applyAlignment="0" applyProtection="0"/>
    <xf numFmtId="0" fontId="9" fillId="0" borderId="38" applyNumberFormat="0" applyFont="0" applyFill="0" applyAlignment="0" applyProtection="0"/>
    <xf numFmtId="0" fontId="9" fillId="0" borderId="38" applyNumberFormat="0" applyFont="0" applyFill="0" applyAlignment="0" applyProtection="0"/>
    <xf numFmtId="0" fontId="9" fillId="0" borderId="38" applyNumberFormat="0" applyFont="0" applyFill="0" applyAlignment="0" applyProtection="0"/>
    <xf numFmtId="199" fontId="71" fillId="0" borderId="0" applyFont="0" applyFill="0" applyBorder="0" applyAlignment="0" applyProtection="0"/>
    <xf numFmtId="200" fontId="98" fillId="0" borderId="0" applyFont="0" applyFill="0" applyBorder="0" applyAlignment="0" applyProtection="0"/>
    <xf numFmtId="0" fontId="99" fillId="71" borderId="0">
      <alignment horizontal="center"/>
    </xf>
    <xf numFmtId="201" fontId="98" fillId="0" borderId="0" applyFont="0" applyFill="0" applyBorder="0" applyAlignment="0" applyProtection="0"/>
    <xf numFmtId="202" fontId="98" fillId="0" borderId="0" applyFont="0" applyFill="0" applyBorder="0" applyAlignment="0" applyProtection="0"/>
    <xf numFmtId="203" fontId="9" fillId="0" borderId="0" applyFont="0" applyFill="0" applyBorder="0" applyAlignment="0" applyProtection="0"/>
    <xf numFmtId="204" fontId="9" fillId="0" borderId="0" applyFon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1" fillId="0" borderId="39" applyNumberFormat="0" applyBorder="0">
      <alignment wrapText="1"/>
    </xf>
    <xf numFmtId="1" fontId="9" fillId="0" borderId="0" applyFont="0" applyFill="0" applyBorder="0" applyAlignment="0" applyProtection="0"/>
    <xf numFmtId="205" fontId="102" fillId="64" borderId="0" applyFont="0" applyFill="0"/>
    <xf numFmtId="0" fontId="103" fillId="0" borderId="0" applyNumberFormat="0" applyFill="0" applyBorder="0" applyAlignment="0" applyProtection="0"/>
    <xf numFmtId="0" fontId="104" fillId="0" borderId="40" applyNumberFormat="0" applyFill="0" applyAlignment="0" applyProtection="0"/>
    <xf numFmtId="0" fontId="105" fillId="0" borderId="41" applyNumberFormat="0" applyFill="0" applyAlignment="0" applyProtection="0"/>
    <xf numFmtId="0" fontId="106" fillId="0" borderId="42" applyNumberFormat="0" applyFill="0" applyAlignment="0" applyProtection="0"/>
    <xf numFmtId="0" fontId="106" fillId="0" borderId="0" applyNumberFormat="0" applyFill="0" applyBorder="0" applyAlignment="0" applyProtection="0"/>
    <xf numFmtId="0" fontId="107" fillId="73" borderId="0" applyNumberFormat="0" applyBorder="0" applyAlignment="0" applyProtection="0"/>
    <xf numFmtId="0" fontId="108" fillId="74" borderId="0" applyNumberFormat="0" applyBorder="0" applyAlignment="0" applyProtection="0"/>
    <xf numFmtId="0" fontId="109" fillId="75" borderId="0" applyNumberFormat="0" applyBorder="0" applyAlignment="0" applyProtection="0"/>
    <xf numFmtId="0" fontId="110" fillId="76" borderId="43" applyNumberFormat="0" applyAlignment="0" applyProtection="0"/>
    <xf numFmtId="0" fontId="111" fillId="77" borderId="44" applyNumberFormat="0" applyAlignment="0" applyProtection="0"/>
    <xf numFmtId="0" fontId="112" fillId="77" borderId="43" applyNumberFormat="0" applyAlignment="0" applyProtection="0"/>
    <xf numFmtId="0" fontId="113" fillId="0" borderId="45" applyNumberFormat="0" applyFill="0" applyAlignment="0" applyProtection="0"/>
    <xf numFmtId="0" fontId="12" fillId="78" borderId="46" applyNumberFormat="0" applyAlignment="0" applyProtection="0"/>
    <xf numFmtId="0" fontId="2" fillId="0" borderId="0" applyNumberFormat="0" applyFill="0" applyBorder="0" applyAlignment="0" applyProtection="0"/>
    <xf numFmtId="0" fontId="1" fillId="12" borderId="19" applyNumberFormat="0" applyFont="0" applyAlignment="0" applyProtection="0"/>
    <xf numFmtId="0" fontId="114" fillId="0" borderId="0" applyNumberFormat="0" applyFill="0" applyBorder="0" applyAlignment="0" applyProtection="0"/>
    <xf numFmtId="0" fontId="3" fillId="0" borderId="47" applyNumberFormat="0" applyFill="0" applyAlignment="0" applyProtection="0"/>
    <xf numFmtId="0" fontId="115" fillId="79"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80" borderId="0" applyNumberFormat="0" applyBorder="0" applyAlignment="0" applyProtection="0"/>
    <xf numFmtId="0" fontId="115" fillId="81"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82" borderId="0" applyNumberFormat="0" applyBorder="0" applyAlignment="0" applyProtection="0"/>
    <xf numFmtId="0" fontId="115" fillId="83" borderId="0" applyNumberFormat="0" applyBorder="0" applyAlignment="0" applyProtection="0"/>
    <xf numFmtId="0" fontId="1" fillId="17" borderId="0" applyNumberFormat="0" applyBorder="0" applyAlignment="0" applyProtection="0"/>
    <xf numFmtId="0" fontId="1" fillId="84" borderId="0" applyNumberFormat="0" applyBorder="0" applyAlignment="0" applyProtection="0"/>
    <xf numFmtId="0" fontId="115" fillId="8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86" borderId="0" applyNumberFormat="0" applyBorder="0" applyAlignment="0" applyProtection="0"/>
    <xf numFmtId="0" fontId="115" fillId="87"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88" borderId="0" applyNumberFormat="0" applyBorder="0" applyAlignment="0" applyProtection="0"/>
    <xf numFmtId="0" fontId="115" fillId="89" borderId="0" applyNumberFormat="0" applyBorder="0" applyAlignment="0" applyProtection="0"/>
    <xf numFmtId="0" fontId="1" fillId="22" borderId="0" applyNumberFormat="0" applyBorder="0" applyAlignment="0" applyProtection="0"/>
    <xf numFmtId="0" fontId="1" fillId="90" borderId="0" applyNumberFormat="0" applyBorder="0" applyAlignment="0" applyProtection="0"/>
    <xf numFmtId="0" fontId="116" fillId="0" borderId="0" applyNumberFormat="0" applyFill="0" applyBorder="0" applyAlignment="0" applyProtection="0">
      <alignment vertical="top"/>
      <protection locked="0"/>
    </xf>
    <xf numFmtId="0" fontId="125" fillId="0" borderId="0"/>
  </cellStyleXfs>
  <cellXfs count="213">
    <xf numFmtId="0" fontId="0" fillId="0" borderId="0" xfId="0"/>
    <xf numFmtId="0" fontId="118" fillId="0" borderId="0" xfId="0" applyFont="1" applyAlignment="1">
      <alignment vertical="center"/>
    </xf>
    <xf numFmtId="0" fontId="118" fillId="0" borderId="0" xfId="0" applyFont="1"/>
    <xf numFmtId="0" fontId="118" fillId="0" borderId="0" xfId="0" applyFont="1" applyAlignment="1">
      <alignment horizontal="left" vertical="center"/>
    </xf>
    <xf numFmtId="0" fontId="118" fillId="0" borderId="4" xfId="0" applyFont="1" applyBorder="1" applyAlignment="1">
      <alignment vertical="center"/>
    </xf>
    <xf numFmtId="0" fontId="119" fillId="11" borderId="10" xfId="0" applyFont="1" applyFill="1" applyBorder="1" applyAlignment="1">
      <alignment horizontal="center" vertical="center" wrapText="1"/>
    </xf>
    <xf numFmtId="0" fontId="119" fillId="11" borderId="11" xfId="0" applyFont="1" applyFill="1" applyBorder="1" applyAlignment="1">
      <alignment horizontal="center" vertical="center" wrapText="1"/>
    </xf>
    <xf numFmtId="0" fontId="119" fillId="11" borderId="12" xfId="0" applyFont="1" applyFill="1" applyBorder="1" applyAlignment="1">
      <alignment horizontal="center" vertical="center" wrapText="1"/>
    </xf>
    <xf numFmtId="0" fontId="119" fillId="6" borderId="14" xfId="0" applyFont="1" applyFill="1" applyBorder="1" applyAlignment="1">
      <alignment horizontal="center" vertical="center" wrapText="1"/>
    </xf>
    <xf numFmtId="0" fontId="119" fillId="6" borderId="16" xfId="0" applyFont="1" applyFill="1" applyBorder="1" applyAlignment="1">
      <alignment horizontal="center" vertical="center" wrapText="1"/>
    </xf>
    <xf numFmtId="0" fontId="119" fillId="6" borderId="15" xfId="0" applyFont="1" applyFill="1" applyBorder="1" applyAlignment="1">
      <alignment horizontal="center" vertical="center" wrapText="1"/>
    </xf>
    <xf numFmtId="0" fontId="119" fillId="6" borderId="17" xfId="0" applyFont="1" applyFill="1" applyBorder="1" applyAlignment="1">
      <alignment horizontal="center" vertical="center" wrapText="1"/>
    </xf>
    <xf numFmtId="0" fontId="119" fillId="6" borderId="0" xfId="0" quotePrefix="1" applyFont="1" applyFill="1" applyAlignment="1">
      <alignment horizontal="center" vertical="center" wrapText="1"/>
    </xf>
    <xf numFmtId="0" fontId="119" fillId="6" borderId="18" xfId="0" quotePrefix="1" applyFont="1" applyFill="1" applyBorder="1" applyAlignment="1">
      <alignment horizontal="center" vertical="center" wrapText="1"/>
    </xf>
    <xf numFmtId="0" fontId="118" fillId="0" borderId="0" xfId="0" applyFont="1" applyAlignment="1">
      <alignment horizontal="center" vertical="center"/>
    </xf>
    <xf numFmtId="0" fontId="119" fillId="0" borderId="0" xfId="0" applyFont="1" applyAlignment="1">
      <alignment horizontal="center" vertical="center"/>
    </xf>
    <xf numFmtId="3" fontId="119" fillId="0" borderId="0" xfId="0" applyNumberFormat="1" applyFont="1" applyAlignment="1">
      <alignment horizontal="center" vertical="center"/>
    </xf>
    <xf numFmtId="9" fontId="119" fillId="0" borderId="0" xfId="0" applyNumberFormat="1" applyFont="1" applyAlignment="1">
      <alignment horizontal="center" vertical="center"/>
    </xf>
    <xf numFmtId="0" fontId="119" fillId="0" borderId="4" xfId="0" applyFont="1" applyBorder="1" applyAlignment="1">
      <alignment horizontal="left" vertical="center"/>
    </xf>
    <xf numFmtId="0" fontId="119" fillId="0" borderId="0" xfId="0" applyFont="1" applyAlignment="1">
      <alignment horizontal="left" vertical="center"/>
    </xf>
    <xf numFmtId="0" fontId="122" fillId="91" borderId="4" xfId="0" applyFont="1" applyFill="1" applyBorder="1" applyAlignment="1">
      <alignment horizontal="center" vertical="center" wrapText="1" readingOrder="1"/>
    </xf>
    <xf numFmtId="0" fontId="121" fillId="5" borderId="4" xfId="0" applyFont="1" applyFill="1" applyBorder="1" applyAlignment="1">
      <alignment horizontal="center" vertical="center" wrapText="1"/>
    </xf>
    <xf numFmtId="0" fontId="119" fillId="0" borderId="50" xfId="6" applyFont="1" applyBorder="1" applyAlignment="1">
      <alignment horizontal="left"/>
    </xf>
    <xf numFmtId="166" fontId="118" fillId="0" borderId="50" xfId="2" quotePrefix="1" applyNumberFormat="1" applyFont="1" applyFill="1" applyBorder="1" applyAlignment="1">
      <alignment vertical="center"/>
    </xf>
    <xf numFmtId="166" fontId="118" fillId="0" borderId="50" xfId="2" applyNumberFormat="1" applyFont="1" applyFill="1" applyBorder="1" applyAlignment="1">
      <alignment vertical="center"/>
    </xf>
    <xf numFmtId="166" fontId="118" fillId="0" borderId="50" xfId="2" applyNumberFormat="1" applyFont="1" applyBorder="1" applyAlignment="1">
      <alignment vertical="center"/>
    </xf>
    <xf numFmtId="164" fontId="118" fillId="0" borderId="50" xfId="1" applyNumberFormat="1" applyFont="1" applyBorder="1" applyAlignment="1">
      <alignment vertical="center"/>
    </xf>
    <xf numFmtId="0" fontId="120" fillId="7" borderId="50" xfId="0" applyFont="1" applyFill="1" applyBorder="1" applyAlignment="1">
      <alignment vertical="center"/>
    </xf>
    <xf numFmtId="166" fontId="118" fillId="7" borderId="50" xfId="2" quotePrefix="1" applyNumberFormat="1" applyFont="1" applyFill="1" applyBorder="1" applyAlignment="1">
      <alignment vertical="center"/>
    </xf>
    <xf numFmtId="166" fontId="118" fillId="7" borderId="50" xfId="2" applyNumberFormat="1" applyFont="1" applyFill="1" applyBorder="1" applyAlignment="1">
      <alignment vertical="center"/>
    </xf>
    <xf numFmtId="164" fontId="118" fillId="7" borderId="50" xfId="1" applyNumberFormat="1" applyFont="1" applyFill="1" applyBorder="1" applyAlignment="1">
      <alignment vertical="center"/>
    </xf>
    <xf numFmtId="0" fontId="119" fillId="0" borderId="50" xfId="6" applyFont="1" applyBorder="1" applyAlignment="1">
      <alignment horizontal="left" vertical="center"/>
    </xf>
    <xf numFmtId="0" fontId="117" fillId="5" borderId="50" xfId="0" applyFont="1" applyFill="1" applyBorder="1" applyAlignment="1">
      <alignment horizontal="center"/>
    </xf>
    <xf numFmtId="0" fontId="117" fillId="5" borderId="50" xfId="0" applyFont="1" applyFill="1" applyBorder="1"/>
    <xf numFmtId="164" fontId="118" fillId="0" borderId="50" xfId="1" applyNumberFormat="1" applyFont="1" applyFill="1" applyBorder="1" applyAlignment="1">
      <alignment vertical="center"/>
    </xf>
    <xf numFmtId="0" fontId="119" fillId="11" borderId="50" xfId="0" applyFont="1" applyFill="1" applyBorder="1" applyAlignment="1">
      <alignment horizontal="center" vertical="center" wrapText="1"/>
    </xf>
    <xf numFmtId="0" fontId="119" fillId="6" borderId="50" xfId="0" applyFont="1" applyFill="1" applyBorder="1" applyAlignment="1">
      <alignment horizontal="center" vertical="center" wrapText="1"/>
    </xf>
    <xf numFmtId="0" fontId="119" fillId="6" borderId="50" xfId="0" quotePrefix="1" applyFont="1" applyFill="1" applyBorder="1" applyAlignment="1">
      <alignment horizontal="center" vertical="center" wrapText="1"/>
    </xf>
    <xf numFmtId="166" fontId="118" fillId="0" borderId="50" xfId="0" applyNumberFormat="1" applyFont="1" applyBorder="1" applyAlignment="1">
      <alignment horizontal="center" vertical="center"/>
    </xf>
    <xf numFmtId="0" fontId="118" fillId="7" borderId="52" xfId="0" applyFont="1" applyFill="1" applyBorder="1" applyAlignment="1">
      <alignment vertical="center"/>
    </xf>
    <xf numFmtId="0" fontId="117" fillId="5" borderId="52" xfId="0" applyFont="1" applyFill="1" applyBorder="1" applyAlignment="1">
      <alignment horizontal="right" vertical="center" wrapText="1"/>
    </xf>
    <xf numFmtId="0" fontId="117" fillId="4" borderId="52" xfId="0" applyFont="1" applyFill="1" applyBorder="1" applyAlignment="1">
      <alignment horizontal="right" vertical="center"/>
    </xf>
    <xf numFmtId="0" fontId="118" fillId="0" borderId="50" xfId="0" applyFont="1" applyBorder="1" applyAlignment="1">
      <alignment horizontal="center" vertical="center" wrapText="1"/>
    </xf>
    <xf numFmtId="1" fontId="122" fillId="91" borderId="4" xfId="0" applyNumberFormat="1" applyFont="1" applyFill="1" applyBorder="1" applyAlignment="1">
      <alignment horizontal="center" vertical="center" wrapText="1" readingOrder="1"/>
    </xf>
    <xf numFmtId="1" fontId="119" fillId="0" borderId="0" xfId="0" applyNumberFormat="1" applyFont="1" applyAlignment="1">
      <alignment horizontal="center" vertical="center"/>
    </xf>
    <xf numFmtId="1" fontId="118" fillId="0" borderId="0" xfId="0" applyNumberFormat="1" applyFont="1" applyAlignment="1">
      <alignment horizontal="center" vertical="center"/>
    </xf>
    <xf numFmtId="0" fontId="117" fillId="4" borderId="50" xfId="0" applyFont="1" applyFill="1" applyBorder="1" applyAlignment="1">
      <alignment horizontal="center" vertical="center"/>
    </xf>
    <xf numFmtId="0" fontId="117" fillId="4" borderId="50" xfId="0" applyFont="1" applyFill="1" applyBorder="1" applyAlignment="1">
      <alignment horizontal="center" vertical="center" wrapText="1"/>
    </xf>
    <xf numFmtId="164" fontId="117" fillId="4" borderId="50" xfId="0" applyNumberFormat="1" applyFont="1" applyFill="1" applyBorder="1" applyAlignment="1">
      <alignment horizontal="center" vertical="center" wrapText="1"/>
    </xf>
    <xf numFmtId="0" fontId="117" fillId="4" borderId="50" xfId="0" applyFont="1" applyFill="1" applyBorder="1" applyAlignment="1">
      <alignment vertical="center"/>
    </xf>
    <xf numFmtId="166" fontId="118" fillId="7" borderId="50" xfId="2" applyNumberFormat="1" applyFont="1" applyFill="1" applyBorder="1" applyAlignment="1">
      <alignment horizontal="center" vertical="center"/>
    </xf>
    <xf numFmtId="166" fontId="118" fillId="0" borderId="50" xfId="2" applyNumberFormat="1" applyFont="1" applyFill="1" applyBorder="1" applyAlignment="1">
      <alignment horizontal="center" vertical="center"/>
    </xf>
    <xf numFmtId="166" fontId="0" fillId="0" borderId="0" xfId="0" applyNumberFormat="1"/>
    <xf numFmtId="0" fontId="118" fillId="0" borderId="4" xfId="0" applyFont="1" applyBorder="1"/>
    <xf numFmtId="164" fontId="118" fillId="0" borderId="4" xfId="1" applyNumberFormat="1" applyFont="1" applyBorder="1"/>
    <xf numFmtId="164" fontId="118" fillId="0" borderId="4" xfId="1" applyNumberFormat="1" applyFont="1" applyBorder="1" applyAlignment="1">
      <alignment wrapText="1"/>
    </xf>
    <xf numFmtId="0" fontId="117" fillId="10" borderId="4" xfId="0" applyFont="1" applyFill="1" applyBorder="1" applyAlignment="1">
      <alignment horizontal="left"/>
    </xf>
    <xf numFmtId="0" fontId="117" fillId="10" borderId="4" xfId="0" applyFont="1" applyFill="1" applyBorder="1"/>
    <xf numFmtId="0" fontId="117" fillId="10" borderId="4" xfId="0" applyFont="1" applyFill="1" applyBorder="1" applyAlignment="1">
      <alignment wrapText="1"/>
    </xf>
    <xf numFmtId="164" fontId="117" fillId="0" borderId="4" xfId="1" applyNumberFormat="1" applyFont="1" applyBorder="1"/>
    <xf numFmtId="0" fontId="117" fillId="5" borderId="53" xfId="0" applyFont="1" applyFill="1" applyBorder="1" applyAlignment="1">
      <alignment horizontal="center"/>
    </xf>
    <xf numFmtId="0" fontId="119" fillId="0" borderId="0" xfId="6" applyFont="1"/>
    <xf numFmtId="0" fontId="8" fillId="0" borderId="0" xfId="0" applyFont="1"/>
    <xf numFmtId="0" fontId="121" fillId="5" borderId="55" xfId="0" applyFont="1" applyFill="1" applyBorder="1" applyAlignment="1">
      <alignment horizontal="center" vertical="center" wrapText="1"/>
    </xf>
    <xf numFmtId="3" fontId="118" fillId="0" borderId="0" xfId="0" applyNumberFormat="1" applyFont="1" applyAlignment="1">
      <alignment horizontal="center" vertical="center"/>
    </xf>
    <xf numFmtId="9" fontId="118" fillId="0" borderId="4" xfId="0" applyNumberFormat="1" applyFont="1" applyBorder="1" applyAlignment="1">
      <alignment horizontal="right" vertical="center"/>
    </xf>
    <xf numFmtId="0" fontId="117" fillId="11" borderId="50" xfId="0" applyFont="1" applyFill="1" applyBorder="1" applyAlignment="1">
      <alignment vertical="center"/>
    </xf>
    <xf numFmtId="166" fontId="117" fillId="11" borderId="50" xfId="2" applyNumberFormat="1" applyFont="1" applyFill="1" applyBorder="1" applyAlignment="1">
      <alignment vertical="center"/>
    </xf>
    <xf numFmtId="164" fontId="117" fillId="11" borderId="50" xfId="1" applyNumberFormat="1" applyFont="1" applyFill="1" applyBorder="1" applyAlignment="1">
      <alignment vertical="center"/>
    </xf>
    <xf numFmtId="0" fontId="117" fillId="0" borderId="0" xfId="0" applyFont="1"/>
    <xf numFmtId="166" fontId="117" fillId="92" borderId="50" xfId="2" applyNumberFormat="1" applyFont="1" applyFill="1" applyBorder="1" applyAlignment="1">
      <alignment vertical="center"/>
    </xf>
    <xf numFmtId="164" fontId="117" fillId="92" borderId="50" xfId="1" applyNumberFormat="1" applyFont="1" applyFill="1" applyBorder="1" applyAlignment="1">
      <alignment vertical="center"/>
    </xf>
    <xf numFmtId="166" fontId="117" fillId="11" borderId="50" xfId="0" applyNumberFormat="1" applyFont="1" applyFill="1" applyBorder="1" applyAlignment="1">
      <alignment vertical="center"/>
    </xf>
    <xf numFmtId="0" fontId="117" fillId="0" borderId="0" xfId="0" applyFont="1" applyAlignment="1">
      <alignment vertical="center"/>
    </xf>
    <xf numFmtId="166" fontId="117" fillId="11" borderId="50" xfId="0" applyNumberFormat="1" applyFont="1" applyFill="1" applyBorder="1" applyAlignment="1">
      <alignment horizontal="center" vertical="center"/>
    </xf>
    <xf numFmtId="0" fontId="121" fillId="93" borderId="0" xfId="0" applyFont="1" applyFill="1" applyAlignment="1">
      <alignment horizontal="center" vertical="center" wrapText="1" readingOrder="1"/>
    </xf>
    <xf numFmtId="164" fontId="118" fillId="0" borderId="0" xfId="1" applyNumberFormat="1" applyFont="1" applyBorder="1" applyAlignment="1">
      <alignment vertical="center"/>
    </xf>
    <xf numFmtId="208" fontId="118" fillId="0" borderId="0" xfId="1" applyNumberFormat="1" applyFont="1" applyBorder="1" applyAlignment="1">
      <alignment vertical="center"/>
    </xf>
    <xf numFmtId="0" fontId="117" fillId="9" borderId="0" xfId="0" applyFont="1" applyFill="1" applyAlignment="1">
      <alignment vertical="center"/>
    </xf>
    <xf numFmtId="0" fontId="121" fillId="95" borderId="4" xfId="0" applyFont="1" applyFill="1" applyBorder="1" applyAlignment="1">
      <alignment horizontal="center" vertical="center" wrapText="1" readingOrder="1"/>
    </xf>
    <xf numFmtId="208" fontId="121" fillId="95" borderId="4" xfId="1" applyNumberFormat="1" applyFont="1" applyFill="1" applyBorder="1" applyAlignment="1">
      <alignment horizontal="center" vertical="center" wrapText="1" readingOrder="1"/>
    </xf>
    <xf numFmtId="208" fontId="121" fillId="96" borderId="4" xfId="1" applyNumberFormat="1" applyFont="1" applyFill="1" applyBorder="1" applyAlignment="1">
      <alignment horizontal="center" vertical="center" wrapText="1" readingOrder="1"/>
    </xf>
    <xf numFmtId="208" fontId="118" fillId="0" borderId="4" xfId="0" applyNumberFormat="1" applyFont="1" applyBorder="1" applyAlignment="1">
      <alignment vertical="center"/>
    </xf>
    <xf numFmtId="208" fontId="118" fillId="0" borderId="4" xfId="1" applyNumberFormat="1" applyFont="1" applyBorder="1" applyAlignment="1">
      <alignment vertical="center"/>
    </xf>
    <xf numFmtId="208" fontId="118" fillId="0" borderId="0" xfId="1" applyNumberFormat="1" applyFont="1" applyAlignment="1">
      <alignment vertical="center"/>
    </xf>
    <xf numFmtId="9" fontId="118" fillId="0" borderId="0" xfId="3" applyFont="1"/>
    <xf numFmtId="165" fontId="118" fillId="0" borderId="0" xfId="0" applyNumberFormat="1" applyFont="1"/>
    <xf numFmtId="171" fontId="118" fillId="0" borderId="0" xfId="0" applyNumberFormat="1" applyFont="1"/>
    <xf numFmtId="0" fontId="118" fillId="0" borderId="50" xfId="0" applyFont="1" applyBorder="1" applyAlignment="1">
      <alignment vertical="center"/>
    </xf>
    <xf numFmtId="3" fontId="0" fillId="0" borderId="0" xfId="0" applyNumberFormat="1"/>
    <xf numFmtId="3" fontId="126" fillId="0" borderId="0" xfId="0" applyNumberFormat="1" applyFont="1"/>
    <xf numFmtId="0" fontId="117" fillId="5" borderId="50" xfId="0" applyFont="1" applyFill="1" applyBorder="1" applyAlignment="1">
      <alignment horizontal="right"/>
    </xf>
    <xf numFmtId="3" fontId="118" fillId="8" borderId="51" xfId="1" applyNumberFormat="1" applyFont="1" applyFill="1" applyBorder="1" applyAlignment="1">
      <alignment horizontal="right" vertical="center"/>
    </xf>
    <xf numFmtId="9" fontId="118" fillId="0" borderId="50" xfId="3" applyFont="1" applyFill="1" applyBorder="1" applyAlignment="1">
      <alignment horizontal="right" vertical="center"/>
    </xf>
    <xf numFmtId="3" fontId="118" fillId="8" borderId="50" xfId="1" applyNumberFormat="1" applyFont="1" applyFill="1" applyBorder="1" applyAlignment="1">
      <alignment horizontal="right" vertical="center"/>
    </xf>
    <xf numFmtId="9" fontId="120" fillId="0" borderId="50" xfId="3" applyFont="1" applyBorder="1" applyAlignment="1">
      <alignment horizontal="right" vertical="center"/>
    </xf>
    <xf numFmtId="3" fontId="120" fillId="8" borderId="50" xfId="1" applyNumberFormat="1" applyFont="1" applyFill="1" applyBorder="1" applyAlignment="1">
      <alignment horizontal="right" vertical="center"/>
    </xf>
    <xf numFmtId="165" fontId="118" fillId="0" borderId="50" xfId="2" applyNumberFormat="1" applyFont="1" applyBorder="1" applyAlignment="1">
      <alignment horizontal="right" vertical="center"/>
    </xf>
    <xf numFmtId="165" fontId="118" fillId="0" borderId="50" xfId="2" applyNumberFormat="1" applyFont="1" applyFill="1" applyBorder="1" applyAlignment="1">
      <alignment horizontal="right" vertical="center"/>
    </xf>
    <xf numFmtId="166" fontId="118" fillId="9" borderId="50" xfId="2" applyNumberFormat="1" applyFont="1" applyFill="1" applyBorder="1" applyAlignment="1">
      <alignment horizontal="right" vertical="center"/>
    </xf>
    <xf numFmtId="37" fontId="118" fillId="8" borderId="50" xfId="1" applyNumberFormat="1" applyFont="1" applyFill="1" applyBorder="1" applyAlignment="1">
      <alignment horizontal="right" vertical="center"/>
    </xf>
    <xf numFmtId="43" fontId="118" fillId="8" borderId="50" xfId="1" applyFont="1" applyFill="1" applyBorder="1" applyAlignment="1">
      <alignment horizontal="right" vertical="center"/>
    </xf>
    <xf numFmtId="43" fontId="120" fillId="8" borderId="50" xfId="1" applyFont="1" applyFill="1" applyBorder="1" applyAlignment="1">
      <alignment horizontal="right" vertical="center"/>
    </xf>
    <xf numFmtId="4" fontId="120" fillId="8" borderId="50" xfId="1" applyNumberFormat="1" applyFont="1" applyFill="1" applyBorder="1" applyAlignment="1">
      <alignment horizontal="right" vertical="center"/>
    </xf>
    <xf numFmtId="206" fontId="118" fillId="0" borderId="50" xfId="1" applyNumberFormat="1" applyFont="1" applyFill="1" applyBorder="1" applyAlignment="1">
      <alignment horizontal="right" vertical="center"/>
    </xf>
    <xf numFmtId="3" fontId="118" fillId="0" borderId="50" xfId="1" applyNumberFormat="1" applyFont="1" applyFill="1" applyBorder="1" applyAlignment="1">
      <alignment horizontal="right" vertical="center"/>
    </xf>
    <xf numFmtId="166" fontId="118" fillId="72" borderId="50" xfId="2" applyNumberFormat="1" applyFont="1" applyFill="1" applyBorder="1" applyAlignment="1">
      <alignment horizontal="right"/>
    </xf>
    <xf numFmtId="3" fontId="118" fillId="7" borderId="50" xfId="0" applyNumberFormat="1" applyFont="1" applyFill="1" applyBorder="1" applyAlignment="1">
      <alignment horizontal="right" vertical="center"/>
    </xf>
    <xf numFmtId="9" fontId="118" fillId="7" borderId="50" xfId="3" applyFont="1" applyFill="1" applyBorder="1" applyAlignment="1">
      <alignment horizontal="right" vertical="center"/>
    </xf>
    <xf numFmtId="165" fontId="118" fillId="7" borderId="50" xfId="0" applyNumberFormat="1" applyFont="1" applyFill="1" applyBorder="1" applyAlignment="1">
      <alignment horizontal="right" vertical="center"/>
    </xf>
    <xf numFmtId="166" fontId="118" fillId="7" borderId="50" xfId="0" applyNumberFormat="1" applyFont="1" applyFill="1" applyBorder="1" applyAlignment="1">
      <alignment horizontal="right" vertical="center"/>
    </xf>
    <xf numFmtId="0" fontId="118" fillId="7" borderId="50" xfId="0" applyFont="1" applyFill="1" applyBorder="1" applyAlignment="1">
      <alignment horizontal="right" vertical="center"/>
    </xf>
    <xf numFmtId="4" fontId="118" fillId="7" borderId="50" xfId="0" applyNumberFormat="1" applyFont="1" applyFill="1" applyBorder="1" applyAlignment="1">
      <alignment horizontal="right" vertical="center"/>
    </xf>
    <xf numFmtId="207" fontId="118" fillId="7" borderId="50" xfId="0" applyNumberFormat="1" applyFont="1" applyFill="1" applyBorder="1" applyAlignment="1">
      <alignment horizontal="right" vertical="center"/>
    </xf>
    <xf numFmtId="3" fontId="118" fillId="7" borderId="50" xfId="1" applyNumberFormat="1" applyFont="1" applyFill="1" applyBorder="1" applyAlignment="1">
      <alignment horizontal="right" vertical="center"/>
    </xf>
    <xf numFmtId="166" fontId="118" fillId="7" borderId="50" xfId="1" applyNumberFormat="1" applyFont="1" applyFill="1" applyBorder="1" applyAlignment="1">
      <alignment horizontal="right" vertical="center"/>
    </xf>
    <xf numFmtId="3" fontId="117" fillId="5" borderId="50" xfId="0" applyNumberFormat="1" applyFont="1" applyFill="1" applyBorder="1" applyAlignment="1">
      <alignment horizontal="right" vertical="center"/>
    </xf>
    <xf numFmtId="9" fontId="117" fillId="5" borderId="50" xfId="3" applyFont="1" applyFill="1" applyBorder="1" applyAlignment="1">
      <alignment horizontal="right" vertical="center"/>
    </xf>
    <xf numFmtId="165" fontId="117" fillId="5" borderId="50" xfId="2" applyNumberFormat="1" applyFont="1" applyFill="1" applyBorder="1" applyAlignment="1">
      <alignment horizontal="right" vertical="center"/>
    </xf>
    <xf numFmtId="166" fontId="117" fillId="5" borderId="50" xfId="0" applyNumberFormat="1" applyFont="1" applyFill="1" applyBorder="1" applyAlignment="1">
      <alignment horizontal="right" vertical="center"/>
    </xf>
    <xf numFmtId="3" fontId="117" fillId="5" borderId="50" xfId="1" applyNumberFormat="1" applyFont="1" applyFill="1" applyBorder="1" applyAlignment="1">
      <alignment horizontal="right" vertical="center"/>
    </xf>
    <xf numFmtId="166" fontId="117" fillId="5" borderId="50" xfId="2" applyNumberFormat="1" applyFont="1" applyFill="1" applyBorder="1" applyAlignment="1">
      <alignment horizontal="right" vertical="center"/>
    </xf>
    <xf numFmtId="3" fontId="117" fillId="5" borderId="50" xfId="0" applyNumberFormat="1" applyFont="1" applyFill="1" applyBorder="1" applyAlignment="1">
      <alignment horizontal="right" vertical="center" wrapText="1"/>
    </xf>
    <xf numFmtId="9" fontId="118" fillId="5" borderId="50" xfId="3" applyFont="1" applyFill="1" applyBorder="1" applyAlignment="1">
      <alignment horizontal="right" vertical="center"/>
    </xf>
    <xf numFmtId="166" fontId="118" fillId="5" borderId="50" xfId="0" applyNumberFormat="1" applyFont="1" applyFill="1" applyBorder="1" applyAlignment="1">
      <alignment horizontal="right" vertical="center"/>
    </xf>
    <xf numFmtId="3" fontId="118" fillId="5" borderId="50" xfId="0" applyNumberFormat="1" applyFont="1" applyFill="1" applyBorder="1" applyAlignment="1">
      <alignment horizontal="right" vertical="center"/>
    </xf>
    <xf numFmtId="4" fontId="117" fillId="5" borderId="50" xfId="0" applyNumberFormat="1" applyFont="1" applyFill="1" applyBorder="1" applyAlignment="1">
      <alignment horizontal="right" vertical="center" wrapText="1"/>
    </xf>
    <xf numFmtId="3" fontId="118" fillId="5" borderId="50" xfId="1" applyNumberFormat="1" applyFont="1" applyFill="1" applyBorder="1" applyAlignment="1">
      <alignment horizontal="right" vertical="center"/>
    </xf>
    <xf numFmtId="166" fontId="118" fillId="5" borderId="50" xfId="1" applyNumberFormat="1" applyFont="1" applyFill="1" applyBorder="1" applyAlignment="1">
      <alignment horizontal="right" vertical="center"/>
    </xf>
    <xf numFmtId="3" fontId="117" fillId="4" borderId="50" xfId="0" applyNumberFormat="1" applyFont="1" applyFill="1" applyBorder="1" applyAlignment="1">
      <alignment horizontal="right" vertical="center"/>
    </xf>
    <xf numFmtId="9" fontId="117" fillId="4" borderId="50" xfId="3" applyFont="1" applyFill="1" applyBorder="1" applyAlignment="1">
      <alignment horizontal="right" vertical="center"/>
    </xf>
    <xf numFmtId="165" fontId="117" fillId="4" borderId="50" xfId="2" applyNumberFormat="1" applyFont="1" applyFill="1" applyBorder="1" applyAlignment="1">
      <alignment horizontal="right" vertical="center"/>
    </xf>
    <xf numFmtId="4" fontId="117" fillId="4" borderId="50" xfId="0" applyNumberFormat="1" applyFont="1" applyFill="1" applyBorder="1" applyAlignment="1">
      <alignment horizontal="right" vertical="center"/>
    </xf>
    <xf numFmtId="166" fontId="117" fillId="4" borderId="50" xfId="0" applyNumberFormat="1" applyFont="1" applyFill="1" applyBorder="1" applyAlignment="1">
      <alignment horizontal="right" vertical="center"/>
    </xf>
    <xf numFmtId="4" fontId="117" fillId="5" borderId="50" xfId="0" applyNumberFormat="1" applyFont="1" applyFill="1" applyBorder="1" applyAlignment="1">
      <alignment horizontal="right" vertical="center"/>
    </xf>
    <xf numFmtId="166" fontId="118" fillId="0" borderId="0" xfId="0" applyNumberFormat="1" applyFont="1"/>
    <xf numFmtId="166" fontId="117" fillId="0" borderId="0" xfId="0" applyNumberFormat="1" applyFont="1"/>
    <xf numFmtId="168" fontId="118" fillId="0" borderId="0" xfId="3" applyNumberFormat="1" applyFont="1"/>
    <xf numFmtId="0" fontId="121" fillId="11" borderId="11" xfId="0" applyFont="1" applyFill="1" applyBorder="1" applyAlignment="1">
      <alignment horizontal="center" vertical="center" wrapText="1"/>
    </xf>
    <xf numFmtId="0" fontId="121" fillId="11" borderId="15" xfId="0" applyFont="1" applyFill="1" applyBorder="1" applyAlignment="1">
      <alignment horizontal="center" vertical="center" wrapText="1"/>
    </xf>
    <xf numFmtId="0" fontId="119" fillId="0" borderId="4" xfId="6" applyFont="1" applyBorder="1" applyAlignment="1">
      <alignment horizontal="left"/>
    </xf>
    <xf numFmtId="166" fontId="118" fillId="0" borderId="4" xfId="2" quotePrefix="1" applyNumberFormat="1" applyFont="1" applyFill="1" applyBorder="1" applyAlignment="1">
      <alignment vertical="center"/>
    </xf>
    <xf numFmtId="0" fontId="117" fillId="11" borderId="4" xfId="0" applyFont="1" applyFill="1" applyBorder="1" applyAlignment="1">
      <alignment vertical="center"/>
    </xf>
    <xf numFmtId="166" fontId="117" fillId="11" borderId="4" xfId="2" applyNumberFormat="1" applyFont="1" applyFill="1" applyBorder="1" applyAlignment="1">
      <alignment vertical="center"/>
    </xf>
    <xf numFmtId="166" fontId="117" fillId="11" borderId="4" xfId="0" applyNumberFormat="1" applyFont="1" applyFill="1" applyBorder="1" applyAlignment="1">
      <alignment vertical="center"/>
    </xf>
    <xf numFmtId="166" fontId="118" fillId="0" borderId="50" xfId="2" applyNumberFormat="1" applyFont="1" applyBorder="1" applyAlignment="1">
      <alignment horizontal="right" vertical="center"/>
    </xf>
    <xf numFmtId="164" fontId="118" fillId="0" borderId="50" xfId="1" applyNumberFormat="1" applyFont="1" applyFill="1" applyBorder="1" applyAlignment="1">
      <alignment horizontal="right" vertical="center"/>
    </xf>
    <xf numFmtId="164" fontId="118" fillId="0" borderId="50" xfId="1" applyNumberFormat="1" applyFont="1" applyBorder="1" applyAlignment="1">
      <alignment horizontal="right" vertical="center"/>
    </xf>
    <xf numFmtId="166" fontId="117" fillId="11" borderId="50" xfId="2" applyNumberFormat="1" applyFont="1" applyFill="1" applyBorder="1" applyAlignment="1">
      <alignment horizontal="right" vertical="center"/>
    </xf>
    <xf numFmtId="164" fontId="117" fillId="11" borderId="50" xfId="1" applyNumberFormat="1" applyFont="1" applyFill="1" applyBorder="1" applyAlignment="1">
      <alignment horizontal="right" vertical="center"/>
    </xf>
    <xf numFmtId="166" fontId="118" fillId="7" borderId="50" xfId="2" applyNumberFormat="1" applyFont="1" applyFill="1" applyBorder="1" applyAlignment="1">
      <alignment horizontal="right" vertical="center"/>
    </xf>
    <xf numFmtId="164" fontId="118" fillId="7" borderId="50" xfId="1" applyNumberFormat="1" applyFont="1" applyFill="1" applyBorder="1" applyAlignment="1">
      <alignment horizontal="right" vertical="center"/>
    </xf>
    <xf numFmtId="166" fontId="118" fillId="0" borderId="50" xfId="0" applyNumberFormat="1" applyFont="1" applyBorder="1" applyAlignment="1">
      <alignment horizontal="right" vertical="center"/>
    </xf>
    <xf numFmtId="166" fontId="118" fillId="0" borderId="50" xfId="2" applyNumberFormat="1" applyFont="1" applyFill="1" applyBorder="1" applyAlignment="1">
      <alignment horizontal="right" vertical="center"/>
    </xf>
    <xf numFmtId="166" fontId="117" fillId="11" borderId="50" xfId="0" applyNumberFormat="1" applyFont="1" applyFill="1" applyBorder="1" applyAlignment="1">
      <alignment horizontal="right" vertical="center"/>
    </xf>
    <xf numFmtId="166" fontId="118" fillId="0" borderId="50" xfId="0" applyNumberFormat="1" applyFont="1" applyBorder="1" applyAlignment="1">
      <alignment vertical="center"/>
    </xf>
    <xf numFmtId="207" fontId="117" fillId="5" borderId="50" xfId="0" applyNumberFormat="1" applyFont="1" applyFill="1" applyBorder="1" applyAlignment="1">
      <alignment horizontal="right" vertical="center"/>
    </xf>
    <xf numFmtId="207" fontId="117" fillId="5" borderId="50" xfId="1" applyNumberFormat="1" applyFont="1" applyFill="1" applyBorder="1" applyAlignment="1">
      <alignment horizontal="right" vertical="center"/>
    </xf>
    <xf numFmtId="207" fontId="118" fillId="5" borderId="50" xfId="1" applyNumberFormat="1" applyFont="1" applyFill="1" applyBorder="1" applyAlignment="1">
      <alignment horizontal="right" vertical="center"/>
    </xf>
    <xf numFmtId="207" fontId="117" fillId="4" borderId="50" xfId="1" applyNumberFormat="1" applyFont="1" applyFill="1" applyBorder="1" applyAlignment="1">
      <alignment horizontal="right" vertical="center"/>
    </xf>
    <xf numFmtId="3" fontId="119" fillId="0" borderId="4" xfId="0" applyNumberFormat="1" applyFont="1" applyBorder="1" applyAlignment="1">
      <alignment horizontal="right" vertical="center"/>
    </xf>
    <xf numFmtId="0" fontId="119" fillId="0" borderId="4" xfId="0" applyFont="1" applyBorder="1" applyAlignment="1">
      <alignment horizontal="right" vertical="center"/>
    </xf>
    <xf numFmtId="0" fontId="118" fillId="0" borderId="4" xfId="0" applyFont="1" applyBorder="1" applyAlignment="1">
      <alignment horizontal="right" vertical="center"/>
    </xf>
    <xf numFmtId="9" fontId="118" fillId="0" borderId="4" xfId="3" applyFont="1" applyBorder="1" applyAlignment="1">
      <alignment horizontal="right" vertical="center"/>
    </xf>
    <xf numFmtId="166" fontId="118" fillId="7" borderId="50" xfId="2" quotePrefix="1" applyNumberFormat="1" applyFont="1" applyFill="1" applyBorder="1" applyAlignment="1">
      <alignment horizontal="right" vertical="center"/>
    </xf>
    <xf numFmtId="166" fontId="118" fillId="0" borderId="50" xfId="2" quotePrefix="1" applyNumberFormat="1" applyFont="1" applyFill="1" applyBorder="1" applyAlignment="1">
      <alignment horizontal="right" vertical="center"/>
    </xf>
    <xf numFmtId="166" fontId="117" fillId="92" borderId="50" xfId="2" applyNumberFormat="1" applyFont="1" applyFill="1" applyBorder="1" applyAlignment="1">
      <alignment horizontal="right" vertical="center"/>
    </xf>
    <xf numFmtId="164" fontId="117" fillId="92" borderId="50" xfId="1" applyNumberFormat="1" applyFont="1" applyFill="1" applyBorder="1" applyAlignment="1">
      <alignment horizontal="right" vertical="center"/>
    </xf>
    <xf numFmtId="43" fontId="117" fillId="5" borderId="50" xfId="1" applyFont="1" applyFill="1" applyBorder="1" applyAlignment="1">
      <alignment horizontal="right" vertical="center"/>
    </xf>
    <xf numFmtId="43" fontId="117" fillId="5" borderId="50" xfId="1" applyFont="1" applyFill="1" applyBorder="1" applyAlignment="1">
      <alignment horizontal="right" vertical="center" wrapText="1"/>
    </xf>
    <xf numFmtId="43" fontId="118" fillId="5" borderId="50" xfId="1" applyFont="1" applyFill="1" applyBorder="1" applyAlignment="1">
      <alignment horizontal="right" vertical="center"/>
    </xf>
    <xf numFmtId="43" fontId="117" fillId="4" borderId="50" xfId="1" applyFont="1" applyFill="1" applyBorder="1" applyAlignment="1">
      <alignment horizontal="right" vertical="center"/>
    </xf>
    <xf numFmtId="208" fontId="117" fillId="9" borderId="0" xfId="1" applyNumberFormat="1" applyFont="1" applyFill="1" applyAlignment="1">
      <alignment vertical="center"/>
    </xf>
    <xf numFmtId="208" fontId="118" fillId="0" borderId="51" xfId="1" applyNumberFormat="1" applyFont="1" applyBorder="1" applyAlignment="1">
      <alignment vertical="center"/>
    </xf>
    <xf numFmtId="208" fontId="118" fillId="0" borderId="50" xfId="1" applyNumberFormat="1" applyFont="1" applyBorder="1" applyAlignment="1">
      <alignment vertical="center"/>
    </xf>
    <xf numFmtId="9" fontId="118" fillId="0" borderId="0" xfId="3" applyFont="1" applyBorder="1" applyAlignment="1">
      <alignment vertical="center"/>
    </xf>
    <xf numFmtId="9" fontId="118" fillId="0" borderId="0" xfId="3" applyFont="1" applyAlignment="1">
      <alignment vertical="center"/>
    </xf>
    <xf numFmtId="9" fontId="121" fillId="97" borderId="4" xfId="3" applyFont="1" applyFill="1" applyBorder="1" applyAlignment="1">
      <alignment horizontal="center" vertical="center" wrapText="1" readingOrder="1"/>
    </xf>
    <xf numFmtId="9" fontId="120" fillId="0" borderId="4" xfId="3" applyFont="1" applyFill="1" applyBorder="1" applyAlignment="1">
      <alignment vertical="center"/>
    </xf>
    <xf numFmtId="9" fontId="120" fillId="0" borderId="50" xfId="3" applyFont="1" applyFill="1" applyBorder="1" applyAlignment="1">
      <alignment vertical="center"/>
    </xf>
    <xf numFmtId="9" fontId="117" fillId="94" borderId="5" xfId="3" applyFont="1" applyFill="1" applyBorder="1" applyAlignment="1">
      <alignment horizontal="left" vertical="top"/>
    </xf>
    <xf numFmtId="0" fontId="117" fillId="4" borderId="52" xfId="0" applyFont="1" applyFill="1" applyBorder="1" applyAlignment="1">
      <alignment horizontal="center" vertical="center" wrapText="1"/>
    </xf>
    <xf numFmtId="0" fontId="117" fillId="4" borderId="51" xfId="0" applyFont="1" applyFill="1" applyBorder="1" applyAlignment="1">
      <alignment horizontal="center" vertical="center" wrapText="1"/>
    </xf>
    <xf numFmtId="0" fontId="118" fillId="0" borderId="53" xfId="0" applyFont="1" applyBorder="1" applyAlignment="1">
      <alignment horizontal="center" vertical="center" wrapText="1"/>
    </xf>
    <xf numFmtId="0" fontId="118" fillId="0" borderId="54" xfId="0" applyFont="1" applyBorder="1" applyAlignment="1">
      <alignment horizontal="center" vertical="center" wrapText="1"/>
    </xf>
    <xf numFmtId="164" fontId="118" fillId="0" borderId="53" xfId="0" applyNumberFormat="1" applyFont="1" applyBorder="1" applyAlignment="1">
      <alignment horizontal="center" vertical="center" wrapText="1"/>
    </xf>
    <xf numFmtId="164" fontId="118" fillId="0" borderId="54" xfId="0" applyNumberFormat="1" applyFont="1" applyBorder="1" applyAlignment="1">
      <alignment horizontal="center" vertical="center" wrapText="1"/>
    </xf>
    <xf numFmtId="0" fontId="124" fillId="0" borderId="57" xfId="0" applyFont="1" applyBorder="1" applyAlignment="1">
      <alignment horizontal="center" vertical="center"/>
    </xf>
    <xf numFmtId="0" fontId="124" fillId="0" borderId="58" xfId="0" applyFont="1" applyBorder="1" applyAlignment="1">
      <alignment horizontal="center" vertical="center"/>
    </xf>
    <xf numFmtId="0" fontId="118" fillId="0" borderId="53" xfId="0" applyFont="1" applyBorder="1" applyAlignment="1">
      <alignment horizontal="center"/>
    </xf>
    <xf numFmtId="0" fontId="118" fillId="0" borderId="56" xfId="0" applyFont="1" applyBorder="1" applyAlignment="1">
      <alignment horizontal="center"/>
    </xf>
    <xf numFmtId="0" fontId="118" fillId="0" borderId="54" xfId="0" applyFont="1" applyBorder="1" applyAlignment="1">
      <alignment horizontal="center"/>
    </xf>
    <xf numFmtId="0" fontId="118" fillId="0" borderId="60" xfId="0" applyFont="1" applyBorder="1" applyAlignment="1">
      <alignment horizontal="left" wrapText="1"/>
    </xf>
    <xf numFmtId="0" fontId="123" fillId="0" borderId="4" xfId="0" applyFont="1" applyBorder="1" applyAlignment="1">
      <alignment horizontal="center" vertical="center"/>
    </xf>
    <xf numFmtId="0" fontId="117" fillId="0" borderId="49" xfId="0" applyFont="1" applyBorder="1" applyAlignment="1">
      <alignment horizontal="center" vertical="center"/>
    </xf>
    <xf numFmtId="0" fontId="117" fillId="0" borderId="1" xfId="0" applyFont="1" applyBorder="1" applyAlignment="1">
      <alignment horizontal="center" vertical="center"/>
    </xf>
    <xf numFmtId="0" fontId="117" fillId="0" borderId="55" xfId="0" applyFont="1" applyBorder="1" applyAlignment="1">
      <alignment horizontal="center" vertical="center"/>
    </xf>
    <xf numFmtId="0" fontId="121" fillId="11" borderId="48" xfId="0" applyFont="1" applyFill="1" applyBorder="1" applyAlignment="1">
      <alignment horizontal="center" vertical="center" wrapText="1"/>
    </xf>
    <xf numFmtId="0" fontId="121" fillId="11" borderId="9" xfId="0" applyFont="1" applyFill="1" applyBorder="1" applyAlignment="1">
      <alignment horizontal="center" vertical="center" wrapText="1"/>
    </xf>
    <xf numFmtId="0" fontId="121" fillId="11" borderId="6" xfId="0" applyFont="1" applyFill="1" applyBorder="1" applyAlignment="1">
      <alignment horizontal="center" vertical="center" wrapText="1"/>
    </xf>
    <xf numFmtId="0" fontId="121" fillId="11" borderId="7" xfId="0" applyFont="1" applyFill="1" applyBorder="1" applyAlignment="1">
      <alignment horizontal="center" vertical="center" wrapText="1"/>
    </xf>
    <xf numFmtId="0" fontId="121" fillId="11" borderId="8" xfId="0" applyFont="1" applyFill="1" applyBorder="1" applyAlignment="1">
      <alignment horizontal="center" vertical="center" wrapText="1"/>
    </xf>
    <xf numFmtId="164" fontId="118" fillId="0" borderId="48" xfId="1" applyNumberFormat="1" applyFont="1" applyBorder="1" applyAlignment="1"/>
    <xf numFmtId="164" fontId="118" fillId="0" borderId="2" xfId="1" applyNumberFormat="1" applyFont="1" applyBorder="1" applyAlignment="1"/>
    <xf numFmtId="0" fontId="118" fillId="0" borderId="0" xfId="0" applyFont="1" applyAlignment="1">
      <alignment horizontal="left" vertical="top" wrapText="1"/>
    </xf>
    <xf numFmtId="0" fontId="121" fillId="6" borderId="13" xfId="0" applyFont="1" applyFill="1" applyBorder="1" applyAlignment="1">
      <alignment horizontal="center" vertical="center" wrapText="1"/>
    </xf>
    <xf numFmtId="0" fontId="121" fillId="6" borderId="59" xfId="0" applyFont="1" applyFill="1" applyBorder="1" applyAlignment="1">
      <alignment horizontal="center" vertical="center" wrapText="1"/>
    </xf>
    <xf numFmtId="0" fontId="118" fillId="0" borderId="0" xfId="0" applyFont="1" applyAlignment="1">
      <alignment horizontal="left" vertical="center" wrapText="1"/>
    </xf>
    <xf numFmtId="0" fontId="117" fillId="0" borderId="48" xfId="0" applyFont="1" applyBorder="1" applyAlignment="1">
      <alignment horizontal="center" vertical="center"/>
    </xf>
    <xf numFmtId="0" fontId="121" fillId="11" borderId="50" xfId="0" applyFont="1" applyFill="1" applyBorder="1" applyAlignment="1">
      <alignment horizontal="center" vertical="center" wrapText="1"/>
    </xf>
    <xf numFmtId="0" fontId="119" fillId="6" borderId="50" xfId="0" applyFont="1" applyFill="1" applyBorder="1" applyAlignment="1">
      <alignment horizontal="center" vertical="center" wrapText="1"/>
    </xf>
    <xf numFmtId="0" fontId="121" fillId="6" borderId="50" xfId="0" applyFont="1" applyFill="1" applyBorder="1" applyAlignment="1">
      <alignment horizontal="center" vertical="center" wrapText="1"/>
    </xf>
    <xf numFmtId="0" fontId="117" fillId="9" borderId="30" xfId="0" applyFont="1" applyFill="1" applyBorder="1" applyAlignment="1">
      <alignment horizontal="center"/>
    </xf>
  </cellXfs>
  <cellStyles count="5751">
    <cellStyle name=" _x0007_LÓ_x0018_ÄþÍN^NuNVþˆHÁ_x0001__x0018_(n" xfId="65" xr:uid="{B8650E08-F362-4B18-88A3-82064066ECE5}"/>
    <cellStyle name="%" xfId="66" xr:uid="{45124E78-9CAA-410B-BAFE-52ED9650928B}"/>
    <cellStyle name="_2008 GDM ALLOCATIONS-Oct2007 (3)" xfId="67" xr:uid="{D488F69D-A2C8-4809-AB87-8F1E1216D24F}"/>
    <cellStyle name="_AOC EAC Summary" xfId="68" xr:uid="{E1D3B72B-D697-4EA1-B848-7004171D2035}"/>
    <cellStyle name="_Appendix D- IT-INF Rate Cards" xfId="69" xr:uid="{A96BB567-9E3A-4808-9F0D-729D1494E13E}"/>
    <cellStyle name="_Book1" xfId="70" xr:uid="{9598EE65-1F33-475E-BD55-49B152F7DB8A}"/>
    <cellStyle name="_BP Recompete General Pricing v02" xfId="71" xr:uid="{F432CD20-A227-4CD8-9587-6174A3D153B1}"/>
    <cellStyle name="_BP TGEM General Pricing v01" xfId="72" xr:uid="{FE40C839-54CD-41B7-8997-8F943387DF59}"/>
    <cellStyle name="_Court QRAMs v2" xfId="73" xr:uid="{06BBBE69-432C-46FB-9122-965406DF3FA2}"/>
    <cellStyle name="_Credit Memo - CO21 version" xfId="74" xr:uid="{0AA5DB49-2FFE-4F88-9991-070B246005A3}"/>
    <cellStyle name="_Duke Pricing Model v03" xfId="75" xr:uid="{CC4C302A-405D-4347-A8AE-AF74BD38492A}"/>
    <cellStyle name="_Exelon General Pricing v03" xfId="76" xr:uid="{57E87F1D-4916-4175-BE6E-1C1FA8B28022}"/>
    <cellStyle name="_FP Revenue 12628 INEOS P08-08" xfId="77" xr:uid="{36CBBB5E-E472-4689-A505-3E7302CACC6D}"/>
    <cellStyle name="_FTE by tower by location.v.3 sdm" xfId="78" xr:uid="{20F11EDA-7979-4336-95F5-A6385D6DFB44}"/>
    <cellStyle name="_HA Pricing Assumptions-FINAL drk ok" xfId="79" xr:uid="{859171CE-6C82-4D2C-AF84-BA587FBAC0E3}"/>
    <cellStyle name="_hours and tickets" xfId="80" xr:uid="{1AEDB28E-A13A-4869-A099-79E20E10D322}"/>
    <cellStyle name="_hours and tickets_Calpine Pricing Model v12" xfId="81" xr:uid="{7E982702-18D5-4412-98DD-55196E7D35F6}"/>
    <cellStyle name="_IFOX" xfId="82" xr:uid="{4C50A77F-FF52-4CF8-AE09-ACADED3EFE5A}"/>
    <cellStyle name="_Inv #21-13849-25 Jul'08 True Up FY09 P08 Approved 081508" xfId="83" xr:uid="{8E1EF989-5975-4B84-ADCF-13847D80D375}"/>
    <cellStyle name="_ITS Sourcing General Pricing v01" xfId="84" xr:uid="{1D533822-E1CF-4AD0-BC39-6E038A95F3CB}"/>
    <cellStyle name="_ITS Sourcing Pricing Model v07" xfId="85" xr:uid="{4662A85A-C5AC-40CB-9B9D-E2D492B46B07}"/>
    <cellStyle name="_Labor Build Up Template v01" xfId="86" xr:uid="{8170DE26-3975-42F0-BB5D-BF03F63C76CA}"/>
    <cellStyle name="_LE_201001_SAIC_MDM_UGBU_Gantt_Final" xfId="87" xr:uid="{2B4C50DC-1090-46F7-B961-7DB24AE77026}"/>
    <cellStyle name="_Network Costs" xfId="88" xr:uid="{08158DFB-D44F-4186-82D2-C61233E450DE}"/>
    <cellStyle name="_November 2008 SLR Performance Summary" xfId="89" xr:uid="{F0C8B41D-A508-4C4E-A6AD-57854D578E1D}"/>
    <cellStyle name="_Paramount CONTRACT Cost Build Version 081206 - GETRONICS" xfId="90" xr:uid="{13A7C1CD-8979-4BDD-95B0-12116C1ACCE2}"/>
    <cellStyle name="_Paramount CONTRACT Cost Build Version 081206 - GETRONICS_Calpine Pricing Model v12" xfId="91" xr:uid="{5FB29CED-2058-492E-A99B-FCA41C109E50}"/>
    <cellStyle name="_PepsiCo Annex C-2 (Pricing Model - TRANSITION) 23 May 06_Final" xfId="92" xr:uid="{0D4ECEE8-B7C1-437D-8C93-220A4EF31562}"/>
    <cellStyle name="_PI Data Center Data Collection Template 11.17.04" xfId="93" xr:uid="{931DDCF6-2F19-4105-AF87-290841119DD5}"/>
    <cellStyle name="_PI Data Center Data Collection Template 11.17.04_Calpine Pricing Model v12" xfId="94" xr:uid="{BC371CE4-7670-4C0A-9E41-0B51CD0B6C18}"/>
    <cellStyle name="_PI Network Data Collection Template 11.16.04" xfId="95" xr:uid="{311F286F-D9A2-460D-BB3E-8C35B899AA19}"/>
    <cellStyle name="_PI Network Data Collection Template 11.16.04_Calpine Pricing Model v12" xfId="96" xr:uid="{298015AE-BB43-42B2-A8A3-A5F72DAC7B45}"/>
    <cellStyle name="_PNMR Cumulative Invoice Dollar Value Summary" xfId="97" xr:uid="{05963C70-8B62-40AE-B677-4AE93DEAD477}"/>
    <cellStyle name="_PNMR General Pricing v01" xfId="98" xr:uid="{C5584F6E-0FC0-45B8-A5FF-3AC3D1CAADFC}"/>
    <cellStyle name="_Pricing Model to tie to SAIC 2007 FTE Submission 9-17-06" xfId="99" xr:uid="{9BC62628-67BD-4A7F-9A5C-1F8A06E9548C}"/>
    <cellStyle name="_SCSD Pricing Model v20" xfId="100" xr:uid="{C5F7500A-71F1-471C-855B-2A986667496B}"/>
    <cellStyle name="_SCSD Pricing Model_BAFO r4_BARFO gdw" xfId="101" xr:uid="{F34CC1AE-3270-4EA1-968E-86D2C5059FB1}"/>
    <cellStyle name="_Site Data" xfId="102" xr:uid="{4C1986CB-C497-495E-A2F6-B3BA48EEE794}"/>
    <cellStyle name="_Summary" xfId="103" xr:uid="{09559998-3799-4296-BFDC-6123D2709C72}"/>
    <cellStyle name="_TDSP-Network Hardware Estimates_v01 (12)sdm" xfId="104" xr:uid="{4665CAD5-BB03-4987-A074-CDFD10931887}"/>
    <cellStyle name="¨_x000c_ LŒB" xfId="105" xr:uid="{FE6C3DBA-8D71-46F5-B38D-F232C8084813}"/>
    <cellStyle name="0,0_x000d__x000a_NA_x000d__x000a_" xfId="106" xr:uid="{B404EE31-9473-4901-8D31-40F510C499F6}"/>
    <cellStyle name="1" xfId="107" xr:uid="{18ADD3F2-9E38-4B33-BA48-F9D619771137}"/>
    <cellStyle name="2" xfId="108" xr:uid="{BA3C1289-0D98-43FA-AE67-0D4E680C97E8}"/>
    <cellStyle name="20% - Accent1" xfId="5728" builtinId="30" customBuiltin="1"/>
    <cellStyle name="20% - Accent1 2" xfId="109" xr:uid="{41B0495D-965B-4513-B264-A643B6185B65}"/>
    <cellStyle name="20% - Accent1 2 2" xfId="110" xr:uid="{1B93920F-1E0F-42B2-8452-7EA0A3E93ED2}"/>
    <cellStyle name="20% - Accent1 2 3" xfId="111" xr:uid="{F9509FF3-FF07-461A-898E-A8D6D1969EB1}"/>
    <cellStyle name="20% - Accent1 2 3 2" xfId="112" xr:uid="{8ADC1F22-E6DB-498A-A25D-D3A26B203174}"/>
    <cellStyle name="20% - Accent1 2 3 2 2" xfId="113" xr:uid="{5EFFA9F2-64FD-4A72-8B1E-7014EA7FFFF4}"/>
    <cellStyle name="20% - Accent1 2 3 2 2 2" xfId="114" xr:uid="{81021C78-ABAA-4354-93C6-B493DCAA70DF}"/>
    <cellStyle name="20% - Accent1 2 3 2 3" xfId="115" xr:uid="{4D0628EE-AF58-4343-95FD-719FE3398F70}"/>
    <cellStyle name="20% - Accent1 2 3 3" xfId="116" xr:uid="{E4524675-300D-42D5-A920-7EBBE1525B51}"/>
    <cellStyle name="20% - Accent1 2 3 3 2" xfId="117" xr:uid="{E96EFE72-0339-43F7-BB7D-040A834EED8C}"/>
    <cellStyle name="20% - Accent1 2 3 4" xfId="118" xr:uid="{2D7FCA45-051C-4337-9CD1-43E741A7806E}"/>
    <cellStyle name="20% - Accent1 2 4" xfId="119" xr:uid="{277D78B8-33F0-425B-81ED-44CDD9D11959}"/>
    <cellStyle name="20% - Accent1 2 4 2" xfId="120" xr:uid="{FE01BC54-5828-423D-AE90-D273A0702688}"/>
    <cellStyle name="20% - Accent1 2 4 2 2" xfId="121" xr:uid="{1A150390-9979-4571-9CCA-DDE81D1CA536}"/>
    <cellStyle name="20% - Accent1 2 4 3" xfId="122" xr:uid="{7D3F32B5-A9D2-4C7C-90C1-9BE9C32A1DDC}"/>
    <cellStyle name="20% - Accent1 2 5" xfId="123" xr:uid="{E24E1504-9AC1-47BD-A512-E38D4CB906D4}"/>
    <cellStyle name="20% - Accent1 2 5 2" xfId="124" xr:uid="{6ED39333-2AC7-4C49-8A3F-B456E0A2BCBF}"/>
    <cellStyle name="20% - Accent1 2 6" xfId="125" xr:uid="{2D84B11C-CCA8-4022-94D8-B71C05F7D898}"/>
    <cellStyle name="20% - Accent1 3" xfId="126" xr:uid="{33D7B42F-2803-4F4B-8EEB-5952764C60F6}"/>
    <cellStyle name="20% - Accent1 3 2" xfId="127" xr:uid="{D9D04BF4-2E71-4352-AAC1-BA4EEAEB0DF0}"/>
    <cellStyle name="20% - Accent1 4" xfId="128" xr:uid="{B1D800F6-7DA3-457D-B8B3-FC9155E91845}"/>
    <cellStyle name="20% - Accent2" xfId="5732" builtinId="34" customBuiltin="1"/>
    <cellStyle name="20% - Accent2 2" xfId="129" xr:uid="{74993B89-B4B2-4EB2-A650-199C48C44E93}"/>
    <cellStyle name="20% - Accent2 2 2" xfId="130" xr:uid="{5C6FC6E7-1B0D-412E-81CD-6BB88FEE178A}"/>
    <cellStyle name="20% - Accent2 2 3" xfId="131" xr:uid="{E951C56B-8063-4360-B9FA-A2DAF7AE7AF9}"/>
    <cellStyle name="20% - Accent2 2 3 2" xfId="132" xr:uid="{88EEC3AB-6F34-4AC6-BBB8-39EB88D63376}"/>
    <cellStyle name="20% - Accent2 2 3 2 2" xfId="133" xr:uid="{47B7D223-95DF-4F14-8B65-21A73F697864}"/>
    <cellStyle name="20% - Accent2 2 3 2 2 2" xfId="134" xr:uid="{98BEBD70-2232-4E73-8B17-3A056F69C563}"/>
    <cellStyle name="20% - Accent2 2 3 2 3" xfId="135" xr:uid="{94E74270-7394-48AA-94BB-B1120E64560E}"/>
    <cellStyle name="20% - Accent2 2 3 3" xfId="136" xr:uid="{EDF7FE81-D8F7-407A-BD54-9D9BB11A19D2}"/>
    <cellStyle name="20% - Accent2 2 3 3 2" xfId="137" xr:uid="{FEC0CC03-F392-4C7A-832C-7AEB3BDFAF33}"/>
    <cellStyle name="20% - Accent2 2 3 4" xfId="138" xr:uid="{BB230E6C-EBEC-4E6B-A3C9-DF0238B865CC}"/>
    <cellStyle name="20% - Accent2 2 4" xfId="139" xr:uid="{E8C8FE7D-6658-4B0A-9ECB-9B44FB329F44}"/>
    <cellStyle name="20% - Accent2 2 4 2" xfId="140" xr:uid="{CE402D34-A1A8-4EBE-B1F9-A9B33EA46B04}"/>
    <cellStyle name="20% - Accent2 2 4 2 2" xfId="141" xr:uid="{C9446AD5-4F91-4747-AA1A-53C7F7E6A0FB}"/>
    <cellStyle name="20% - Accent2 2 4 3" xfId="142" xr:uid="{BBDC949C-37E4-4D3F-90BA-FADBCBA6857C}"/>
    <cellStyle name="20% - Accent2 2 5" xfId="143" xr:uid="{F441E84A-36F9-45B1-90FD-98EA484F0FB1}"/>
    <cellStyle name="20% - Accent2 2 5 2" xfId="144" xr:uid="{C0637211-D2F5-45C4-ACD0-A564E2300D58}"/>
    <cellStyle name="20% - Accent2 2 6" xfId="145" xr:uid="{BDD4C90E-0C07-4785-B1DB-86511D3AD3E1}"/>
    <cellStyle name="20% - Accent2 3" xfId="146" xr:uid="{D52A83DD-29AF-4EC5-968B-2768E9EB6B49}"/>
    <cellStyle name="20% - Accent2 3 2" xfId="147" xr:uid="{47C1655C-04A6-4D61-B71D-609751FC86FF}"/>
    <cellStyle name="20% - Accent2 4" xfId="148" xr:uid="{FFD33369-A323-447E-8C0E-DB30EDF837F2}"/>
    <cellStyle name="20% - Accent3" xfId="4" builtinId="38" customBuiltin="1"/>
    <cellStyle name="20% - Accent3 2" xfId="149" xr:uid="{D7BA81F9-3486-4B3B-91C8-6C22012A680B}"/>
    <cellStyle name="20% - Accent3 2 2" xfId="150" xr:uid="{9DB47474-38BA-4897-AFBB-3236A4303422}"/>
    <cellStyle name="20% - Accent3 2 3" xfId="151" xr:uid="{CF65F1C8-7D93-48E5-9E0A-BA81CDFA54F0}"/>
    <cellStyle name="20% - Accent3 2 3 2" xfId="152" xr:uid="{140CE4C1-62C6-4A69-86FF-08342BA01231}"/>
    <cellStyle name="20% - Accent3 2 3 2 2" xfId="153" xr:uid="{6110B1E1-9543-4003-B032-E4C5FC9F067C}"/>
    <cellStyle name="20% - Accent3 2 3 2 2 2" xfId="154" xr:uid="{C7AE82DE-111A-4353-9D8C-F11CAC343A0A}"/>
    <cellStyle name="20% - Accent3 2 3 2 3" xfId="155" xr:uid="{D8310E89-C324-4FD4-97F2-C49B56BE4BDB}"/>
    <cellStyle name="20% - Accent3 2 3 3" xfId="156" xr:uid="{A1FF9491-2B70-4EC9-8E9E-9B129510CCAE}"/>
    <cellStyle name="20% - Accent3 2 3 3 2" xfId="157" xr:uid="{2D35FD92-70FD-4157-AAE9-F23A928CC159}"/>
    <cellStyle name="20% - Accent3 2 3 4" xfId="158" xr:uid="{0CBB1311-AA8C-41EE-99A3-7B5945303CB0}"/>
    <cellStyle name="20% - Accent3 2 4" xfId="159" xr:uid="{CE3DD184-7407-4AA0-9489-298AE840C763}"/>
    <cellStyle name="20% - Accent3 2 4 2" xfId="160" xr:uid="{4FE856CB-EA43-4F78-BAA0-6FB4CC06A89B}"/>
    <cellStyle name="20% - Accent3 2 4 2 2" xfId="161" xr:uid="{CE15C0C6-106B-4EF3-80B8-5120287606FC}"/>
    <cellStyle name="20% - Accent3 2 4 3" xfId="162" xr:uid="{AD6AA9A6-26A9-40D1-B932-A46AA0ADA3D9}"/>
    <cellStyle name="20% - Accent3 2 5" xfId="163" xr:uid="{BC6A8C71-7D20-4919-B762-BDEBDBDCAE34}"/>
    <cellStyle name="20% - Accent3 2 5 2" xfId="164" xr:uid="{CFCE0CE4-A4BF-4B72-A0D5-2052D2AB31EE}"/>
    <cellStyle name="20% - Accent3 2 6" xfId="165" xr:uid="{4C71F81E-D71D-49C3-9556-C54B22A822F4}"/>
    <cellStyle name="20% - Accent3 3" xfId="166" xr:uid="{CA0EE449-2D90-4574-A729-5F6095A03559}"/>
    <cellStyle name="20% - Accent3 3 2" xfId="167" xr:uid="{1012E706-75FB-4DC7-9346-4E1AA8466D53}"/>
    <cellStyle name="20% - Accent3 4" xfId="168" xr:uid="{E42C4958-89BF-4D84-9F3F-0EBEDC4A2932}"/>
    <cellStyle name="20% - Accent4" xfId="5739" builtinId="42" customBuiltin="1"/>
    <cellStyle name="20% - Accent4 2" xfId="169" xr:uid="{2B33E460-CD65-4C6D-B077-E851D4B47F61}"/>
    <cellStyle name="20% - Accent4 2 2" xfId="170" xr:uid="{C311730B-437C-402A-A9B3-A5CE997D81E3}"/>
    <cellStyle name="20% - Accent4 2 3" xfId="171" xr:uid="{C99034D0-AE7E-435B-9F1C-57723A3328C8}"/>
    <cellStyle name="20% - Accent4 2 3 2" xfId="172" xr:uid="{5374B50A-DEA5-4D11-BD65-1817A92D5938}"/>
    <cellStyle name="20% - Accent4 2 3 2 2" xfId="173" xr:uid="{7DE65C9F-6D38-48B0-95D2-717ED102A1A0}"/>
    <cellStyle name="20% - Accent4 2 3 2 2 2" xfId="174" xr:uid="{B6074369-F4DD-4A7A-BA89-031F20866814}"/>
    <cellStyle name="20% - Accent4 2 3 2 3" xfId="175" xr:uid="{6F17B538-43F0-461C-988A-251B4719241B}"/>
    <cellStyle name="20% - Accent4 2 3 3" xfId="176" xr:uid="{6DB8B69F-00F1-40FC-8602-1CC7E97C714D}"/>
    <cellStyle name="20% - Accent4 2 3 3 2" xfId="177" xr:uid="{B2A5B353-1697-4C4E-A4CD-2C6DF1AD0409}"/>
    <cellStyle name="20% - Accent4 2 3 4" xfId="178" xr:uid="{7C7202A1-21E4-424A-AA02-47C907D8284D}"/>
    <cellStyle name="20% - Accent4 2 4" xfId="179" xr:uid="{E7E399C6-EF1A-4686-8737-8B12EE3B84FA}"/>
    <cellStyle name="20% - Accent4 2 4 2" xfId="180" xr:uid="{A7D7DBD2-D63D-4927-9E72-929063F6BBF0}"/>
    <cellStyle name="20% - Accent4 2 4 2 2" xfId="181" xr:uid="{6D9C84B0-900B-4A70-B13C-A80DD1D91937}"/>
    <cellStyle name="20% - Accent4 2 4 3" xfId="182" xr:uid="{DCF399F6-5C52-462C-8F12-3F861710D203}"/>
    <cellStyle name="20% - Accent4 2 5" xfId="183" xr:uid="{5556B051-405B-4869-8ECD-0112E4AD6732}"/>
    <cellStyle name="20% - Accent4 2 5 2" xfId="184" xr:uid="{ABC17835-1534-404F-835E-04A32426D2B8}"/>
    <cellStyle name="20% - Accent4 2 6" xfId="185" xr:uid="{D2DCAE65-C617-4BEF-9256-1B0C8A6F1279}"/>
    <cellStyle name="20% - Accent4 3" xfId="186" xr:uid="{58B3C44E-C2E8-44D0-8DF4-FA7FDD6F630E}"/>
    <cellStyle name="20% - Accent4 3 2" xfId="187" xr:uid="{1858F445-F4E3-41FA-988F-063DA6BBAF43}"/>
    <cellStyle name="20% - Accent4 4" xfId="188" xr:uid="{B8A8C954-3081-48EC-AABA-083911C5D856}"/>
    <cellStyle name="20% - Accent5" xfId="5743" builtinId="46" customBuiltin="1"/>
    <cellStyle name="20% - Accent5 2" xfId="189" xr:uid="{F95F338C-3DE3-46C8-96C2-C8CFA6346443}"/>
    <cellStyle name="20% - Accent5 2 2" xfId="190" xr:uid="{CDCBEABF-6965-4456-9391-ABE6DC74065B}"/>
    <cellStyle name="20% - Accent5 2 3" xfId="191" xr:uid="{CAB56857-B7B8-48E0-B6B7-6CA4B13A27BF}"/>
    <cellStyle name="20% - Accent5 2 3 2" xfId="192" xr:uid="{9A225C5D-D2BB-48D2-8D79-3834FB7648CA}"/>
    <cellStyle name="20% - Accent5 2 3 2 2" xfId="193" xr:uid="{DF561FE6-78FA-4DC6-9827-E278D94F4C1D}"/>
    <cellStyle name="20% - Accent5 2 3 2 2 2" xfId="194" xr:uid="{0EA3037F-F1B5-4509-8DF2-FBF117E0DCEF}"/>
    <cellStyle name="20% - Accent5 2 3 2 3" xfId="195" xr:uid="{D3069F5B-B26A-4D1C-9919-09A17FA17DA6}"/>
    <cellStyle name="20% - Accent5 2 3 3" xfId="196" xr:uid="{16E88166-F4F3-41E3-A40D-07C60982B574}"/>
    <cellStyle name="20% - Accent5 2 3 3 2" xfId="197" xr:uid="{78EE9199-8A5D-4B65-A653-599737121EB5}"/>
    <cellStyle name="20% - Accent5 2 3 4" xfId="198" xr:uid="{EBE01A3A-F257-4696-A5BA-177DAF860119}"/>
    <cellStyle name="20% - Accent5 2 4" xfId="199" xr:uid="{3533FD32-96D7-48BB-9FE8-33D930C06B3E}"/>
    <cellStyle name="20% - Accent5 2 4 2" xfId="200" xr:uid="{1D87934B-2C3C-4409-B2BA-EAD088F11910}"/>
    <cellStyle name="20% - Accent5 2 4 2 2" xfId="201" xr:uid="{E8C0B6C9-1D35-49BB-9D95-2B1D186FC792}"/>
    <cellStyle name="20% - Accent5 2 4 3" xfId="202" xr:uid="{F41F95F7-9621-4EF5-BECD-35124BD98D0F}"/>
    <cellStyle name="20% - Accent5 2 5" xfId="203" xr:uid="{7E631B37-02F6-4E68-8894-C5D319C85A6B}"/>
    <cellStyle name="20% - Accent5 2 5 2" xfId="204" xr:uid="{AF037622-3809-4461-B9E8-059E1A90CEF6}"/>
    <cellStyle name="20% - Accent5 2 6" xfId="205" xr:uid="{63E74AC4-4900-4EE0-8F97-8A9795DA5269}"/>
    <cellStyle name="20% - Accent5 3" xfId="206" xr:uid="{65AB1C88-B6D8-4959-AAEC-C4FCD2D84BAD}"/>
    <cellStyle name="20% - Accent5 3 2" xfId="207" xr:uid="{E3D81ABD-9ACD-4884-AF8B-6454EDFCB298}"/>
    <cellStyle name="20% - Accent5 4" xfId="208" xr:uid="{CD57381D-B6CE-4297-AAF8-FC623D1361A6}"/>
    <cellStyle name="20% - Accent6" xfId="5" builtinId="50" customBuiltin="1"/>
    <cellStyle name="20% - Accent6 2" xfId="209" xr:uid="{2B37FFD5-5F68-475B-9AA3-304E0C4E67E4}"/>
    <cellStyle name="20% - Accent6 2 2" xfId="210" xr:uid="{25B5304E-E5F1-4686-8CD6-FA8B1A2871B3}"/>
    <cellStyle name="20% - Accent6 2 3" xfId="211" xr:uid="{2CE1189D-7B1E-422D-9321-1E7AF4CF11D7}"/>
    <cellStyle name="20% - Accent6 2 3 2" xfId="212" xr:uid="{7B2A12A4-A795-4D8E-89E1-30D4A2EA04D3}"/>
    <cellStyle name="20% - Accent6 2 3 2 2" xfId="213" xr:uid="{40FC8634-152B-473D-A438-1457AA64371C}"/>
    <cellStyle name="20% - Accent6 2 3 2 2 2" xfId="214" xr:uid="{8396F806-440D-4C99-B0C2-526DBB6742F4}"/>
    <cellStyle name="20% - Accent6 2 3 2 3" xfId="215" xr:uid="{1090C163-DF98-4D77-8995-D02C72E18308}"/>
    <cellStyle name="20% - Accent6 2 3 3" xfId="216" xr:uid="{05BD9D03-3A2C-4254-AC5D-0232CCDC7788}"/>
    <cellStyle name="20% - Accent6 2 3 3 2" xfId="217" xr:uid="{C4B909A4-FDD0-4409-84D2-1370A0C9C2AF}"/>
    <cellStyle name="20% - Accent6 2 3 4" xfId="218" xr:uid="{207282BE-9E44-4FB1-B22A-086D3C810B0A}"/>
    <cellStyle name="20% - Accent6 2 4" xfId="219" xr:uid="{10B0CD55-C009-42F2-98E1-126DFA3EFB17}"/>
    <cellStyle name="20% - Accent6 2 4 2" xfId="220" xr:uid="{77A6B017-54BA-4052-89B7-22B772047787}"/>
    <cellStyle name="20% - Accent6 2 4 2 2" xfId="221" xr:uid="{729F1E91-1D8A-413E-9992-53F69D504DA7}"/>
    <cellStyle name="20% - Accent6 2 4 3" xfId="222" xr:uid="{82BE6D9A-22E9-4F1B-A711-12DF47C89BC1}"/>
    <cellStyle name="20% - Accent6 2 5" xfId="223" xr:uid="{9A803864-BFD9-49A4-91B0-7E903C292960}"/>
    <cellStyle name="20% - Accent6 2 5 2" xfId="224" xr:uid="{38F1B59A-0CA2-47A7-B774-3F1E32BA3D9A}"/>
    <cellStyle name="20% - Accent6 2 6" xfId="225" xr:uid="{38011E98-898F-45CB-A06A-F0B8D8106490}"/>
    <cellStyle name="20% - Accent6 3" xfId="226" xr:uid="{69738D0C-5B08-412B-849B-8387AC296266}"/>
    <cellStyle name="20% - Accent6 3 2" xfId="227" xr:uid="{9A07FB9A-5FBB-42D6-AA87-68349A1D0639}"/>
    <cellStyle name="20% - Accent6 4" xfId="228" xr:uid="{30CE2A5C-1B7D-4372-807B-C4980B1DEEFF}"/>
    <cellStyle name="40% - Accent1" xfId="5729" builtinId="31" customBuiltin="1"/>
    <cellStyle name="40% - Accent1 2" xfId="229" xr:uid="{F7DA6FAE-7A69-472E-8A99-641E0EF7EE02}"/>
    <cellStyle name="40% - Accent1 2 2" xfId="230" xr:uid="{22A459DB-CAB7-4668-9354-EE89A7C03AE0}"/>
    <cellStyle name="40% - Accent1 2 3" xfId="231" xr:uid="{03B24D0A-3A74-412A-AB0A-6DD084FD5884}"/>
    <cellStyle name="40% - Accent1 2 3 2" xfId="232" xr:uid="{7855893A-CB2D-4B46-B821-413522F16869}"/>
    <cellStyle name="40% - Accent1 2 3 2 2" xfId="233" xr:uid="{AF14B241-0D8A-4B7D-9970-41ED2D240A4D}"/>
    <cellStyle name="40% - Accent1 2 3 2 2 2" xfId="234" xr:uid="{BD0200A7-2E2F-4743-9CA3-3E277FE0A6E3}"/>
    <cellStyle name="40% - Accent1 2 3 2 3" xfId="235" xr:uid="{E32C5952-EAC1-43FA-B91F-095567B6ABCF}"/>
    <cellStyle name="40% - Accent1 2 3 3" xfId="236" xr:uid="{08EFE178-E8D3-4D3B-937D-B674091A7D48}"/>
    <cellStyle name="40% - Accent1 2 3 3 2" xfId="237" xr:uid="{8A49CFF0-83E7-4E6F-9CF3-B53C1D84EC56}"/>
    <cellStyle name="40% - Accent1 2 3 4" xfId="238" xr:uid="{53AA3FD2-8753-47B4-B5CA-02AAAEB74B85}"/>
    <cellStyle name="40% - Accent1 2 4" xfId="239" xr:uid="{4480155C-5D03-49B3-9335-8FBBE514E132}"/>
    <cellStyle name="40% - Accent1 2 4 2" xfId="240" xr:uid="{89A39C37-4F03-490D-A891-713B3DB75D70}"/>
    <cellStyle name="40% - Accent1 2 4 2 2" xfId="241" xr:uid="{A9338E9F-07C7-4A3F-87D2-9377CBCB4E2C}"/>
    <cellStyle name="40% - Accent1 2 4 3" xfId="242" xr:uid="{D5ACEC05-912C-461C-A842-E17BF4561788}"/>
    <cellStyle name="40% - Accent1 2 5" xfId="243" xr:uid="{05F32F3E-DC70-4F9C-8D3D-08870E96DD82}"/>
    <cellStyle name="40% - Accent1 2 5 2" xfId="244" xr:uid="{2312544A-F0F9-46D7-8D62-771FA7F30FFC}"/>
    <cellStyle name="40% - Accent1 2 6" xfId="245" xr:uid="{5A1D5611-94D3-499A-8211-9A0BE1F6A49D}"/>
    <cellStyle name="40% - Accent1 3" xfId="246" xr:uid="{F08076AC-449F-4615-81AA-34DCC9B4E936}"/>
    <cellStyle name="40% - Accent1 3 2" xfId="247" xr:uid="{EE50C1EA-796E-4153-9B53-2981168A73F9}"/>
    <cellStyle name="40% - Accent1 4" xfId="248" xr:uid="{9CE0379C-23BF-404C-9A95-8F98EB4A67FA}"/>
    <cellStyle name="40% - Accent2" xfId="5733" builtinId="35" customBuiltin="1"/>
    <cellStyle name="40% - Accent2 2" xfId="249" xr:uid="{58C73272-85C9-4D1E-804C-FC9485AF3884}"/>
    <cellStyle name="40% - Accent2 2 2" xfId="250" xr:uid="{C478CF41-D1E1-410A-A1F6-D4DB3955C344}"/>
    <cellStyle name="40% - Accent2 2 3" xfId="251" xr:uid="{25B6F856-055E-493F-BC9A-6CCF0E2AD35B}"/>
    <cellStyle name="40% - Accent2 2 3 2" xfId="252" xr:uid="{27C1246A-F983-4BB6-9381-65B783A8D404}"/>
    <cellStyle name="40% - Accent2 2 3 2 2" xfId="253" xr:uid="{4712F20B-0109-4252-BE6E-DC6FF16681FA}"/>
    <cellStyle name="40% - Accent2 2 3 2 2 2" xfId="254" xr:uid="{2755D603-532B-43E9-AFC6-A7D58EB82494}"/>
    <cellStyle name="40% - Accent2 2 3 2 3" xfId="255" xr:uid="{812AC49C-D7C4-4933-862D-498368D7F24B}"/>
    <cellStyle name="40% - Accent2 2 3 3" xfId="256" xr:uid="{D872E6D7-26A8-46D8-8435-C3039B0BE581}"/>
    <cellStyle name="40% - Accent2 2 3 3 2" xfId="257" xr:uid="{4B3AF7CA-447D-4B5B-BDDC-1CB8EC18C9E9}"/>
    <cellStyle name="40% - Accent2 2 3 4" xfId="258" xr:uid="{86249572-E9FD-4923-9D95-C6C878E5F9A3}"/>
    <cellStyle name="40% - Accent2 2 4" xfId="259" xr:uid="{FF7DF57D-5FD3-45D8-A7EA-54472567D548}"/>
    <cellStyle name="40% - Accent2 2 4 2" xfId="260" xr:uid="{225E9D6F-F9D9-491B-B0C6-0556DCF50CD7}"/>
    <cellStyle name="40% - Accent2 2 4 2 2" xfId="261" xr:uid="{394C2B43-F5DF-4FA2-B4A9-C6D5327C32B4}"/>
    <cellStyle name="40% - Accent2 2 4 3" xfId="262" xr:uid="{486CC81F-73B8-4BEA-A725-C4251EF556DC}"/>
    <cellStyle name="40% - Accent2 2 5" xfId="263" xr:uid="{B7217C2F-C642-42B3-B833-F94325FC5710}"/>
    <cellStyle name="40% - Accent2 2 5 2" xfId="264" xr:uid="{B77E26F4-B672-4398-ACCC-61C5E3CCE68D}"/>
    <cellStyle name="40% - Accent2 2 6" xfId="265" xr:uid="{390760D2-79C6-4C29-8D26-836FDEC47271}"/>
    <cellStyle name="40% - Accent2 3" xfId="266" xr:uid="{214C45B0-BD45-494B-A461-0BD7F53C4751}"/>
    <cellStyle name="40% - Accent2 3 2" xfId="267" xr:uid="{356781D8-7165-4863-8F41-71F96E81FA60}"/>
    <cellStyle name="40% - Accent2 4" xfId="268" xr:uid="{DE54EC20-A172-4937-A24C-B80A1503E125}"/>
    <cellStyle name="40% - Accent3" xfId="5736" builtinId="39" customBuiltin="1"/>
    <cellStyle name="40% - Accent3 2" xfId="269" xr:uid="{2EADC7CD-91DC-4FD0-9164-E4FFF5757B01}"/>
    <cellStyle name="40% - Accent3 2 2" xfId="270" xr:uid="{081188AC-9C74-4727-BCE4-3F56C2D16A03}"/>
    <cellStyle name="40% - Accent3 2 3" xfId="271" xr:uid="{ACA3D057-29BF-4046-9DEA-C6ADC5AC79FD}"/>
    <cellStyle name="40% - Accent3 2 3 2" xfId="272" xr:uid="{2B7B8BDE-7C90-45B4-ACF9-334EA1384599}"/>
    <cellStyle name="40% - Accent3 2 3 2 2" xfId="273" xr:uid="{D9777E88-156D-44BA-8411-AA7F19298920}"/>
    <cellStyle name="40% - Accent3 2 3 2 2 2" xfId="274" xr:uid="{6FE051F6-C3AB-488F-8E21-1699F557A195}"/>
    <cellStyle name="40% - Accent3 2 3 2 3" xfId="275" xr:uid="{09470DE1-5946-4560-B780-B7165CADC706}"/>
    <cellStyle name="40% - Accent3 2 3 3" xfId="276" xr:uid="{F8768087-8191-46E4-B9ED-D89307E07194}"/>
    <cellStyle name="40% - Accent3 2 3 3 2" xfId="277" xr:uid="{8919CA8F-B2F9-40C5-A64E-D4C526CF5650}"/>
    <cellStyle name="40% - Accent3 2 3 4" xfId="278" xr:uid="{0BF5E936-EAB4-4788-8952-EEBB4F5F657E}"/>
    <cellStyle name="40% - Accent3 2 4" xfId="279" xr:uid="{A3DB1E23-73C0-4E9B-80E2-224DB7109DB2}"/>
    <cellStyle name="40% - Accent3 2 4 2" xfId="280" xr:uid="{A5B11E2A-BC01-49BE-9B03-7B9BDC2FC45B}"/>
    <cellStyle name="40% - Accent3 2 4 2 2" xfId="281" xr:uid="{3C1A0B37-C64A-4707-973C-CB3178C6068F}"/>
    <cellStyle name="40% - Accent3 2 4 3" xfId="282" xr:uid="{C0546946-85CD-44FC-BA21-D50161976FC5}"/>
    <cellStyle name="40% - Accent3 2 5" xfId="283" xr:uid="{F4451182-9531-4698-ABE5-5B23DB42B8D5}"/>
    <cellStyle name="40% - Accent3 2 5 2" xfId="284" xr:uid="{B80E3516-1F39-4488-A30A-C76E36E15253}"/>
    <cellStyle name="40% - Accent3 2 6" xfId="285" xr:uid="{30E91426-82AE-44A8-9E24-24C83EF9AB77}"/>
    <cellStyle name="40% - Accent3 3" xfId="286" xr:uid="{48789974-8F9B-4721-B77A-AA9F50D431F4}"/>
    <cellStyle name="40% - Accent3 3 2" xfId="287" xr:uid="{79394F92-ACC8-4569-A9E9-43BAB47C2F31}"/>
    <cellStyle name="40% - Accent3 4" xfId="288" xr:uid="{D5F4615C-3A5B-460F-A7B2-21C83E4743E8}"/>
    <cellStyle name="40% - Accent4" xfId="5740" builtinId="43" customBuiltin="1"/>
    <cellStyle name="40% - Accent4 2" xfId="289" xr:uid="{6E0EEAC0-D9DF-4478-8598-9D454CACC161}"/>
    <cellStyle name="40% - Accent4 2 2" xfId="290" xr:uid="{D9F73C0C-9288-4AEC-AA8C-E0F276E63041}"/>
    <cellStyle name="40% - Accent4 2 3" xfId="291" xr:uid="{4D95D0D1-484B-414C-8A29-E7E6D2FD7176}"/>
    <cellStyle name="40% - Accent4 2 3 2" xfId="292" xr:uid="{570290ED-9870-4795-8361-980D816AFA53}"/>
    <cellStyle name="40% - Accent4 2 3 2 2" xfId="293" xr:uid="{DF8307DE-9064-4F39-A0B3-58EBC15B2CE3}"/>
    <cellStyle name="40% - Accent4 2 3 2 2 2" xfId="294" xr:uid="{3855E0A5-E0F2-4295-AD5E-C888E1811900}"/>
    <cellStyle name="40% - Accent4 2 3 2 3" xfId="295" xr:uid="{C305645A-4D82-47CE-A87D-E85E4379C70B}"/>
    <cellStyle name="40% - Accent4 2 3 3" xfId="296" xr:uid="{E737EB0C-E00F-479C-880F-3CA51C6DEBDB}"/>
    <cellStyle name="40% - Accent4 2 3 3 2" xfId="297" xr:uid="{71796371-7E45-487B-B126-0D6AF4B10D91}"/>
    <cellStyle name="40% - Accent4 2 3 4" xfId="298" xr:uid="{5D2217AF-6DBA-4194-9E82-70A9C7688152}"/>
    <cellStyle name="40% - Accent4 2 4" xfId="299" xr:uid="{8FE4AE43-FFDF-4439-8B0C-6A2E4D7A0946}"/>
    <cellStyle name="40% - Accent4 2 4 2" xfId="300" xr:uid="{15E91B6B-67F4-4DFF-B24B-7160EAFBD997}"/>
    <cellStyle name="40% - Accent4 2 4 2 2" xfId="301" xr:uid="{11D872A5-76DE-4472-92CB-AF2FC8B3D315}"/>
    <cellStyle name="40% - Accent4 2 4 3" xfId="302" xr:uid="{AC8119D3-786C-4907-B8E8-C1AB84E920AB}"/>
    <cellStyle name="40% - Accent4 2 5" xfId="303" xr:uid="{C79BA347-D8B1-4408-80E0-F5A680AF2679}"/>
    <cellStyle name="40% - Accent4 2 5 2" xfId="304" xr:uid="{469107D9-F0A3-4C2F-A54A-561EF1819ACE}"/>
    <cellStyle name="40% - Accent4 2 6" xfId="305" xr:uid="{29B416D1-D2DC-4CE2-8350-B7A00742AD74}"/>
    <cellStyle name="40% - Accent4 3" xfId="306" xr:uid="{D68C2A2F-FD6F-41E3-BDDD-67020CBA3B81}"/>
    <cellStyle name="40% - Accent4 3 2" xfId="307" xr:uid="{B2F16E30-7640-4771-AC88-AB0A8B3756F1}"/>
    <cellStyle name="40% - Accent4 4" xfId="308" xr:uid="{38C54B10-33AF-444C-91A8-54EEAA4A76E2}"/>
    <cellStyle name="40% - Accent5" xfId="5744" builtinId="47" customBuiltin="1"/>
    <cellStyle name="40% - Accent5 2" xfId="309" xr:uid="{6FC772E1-C396-4523-A18C-6CC3E07ED283}"/>
    <cellStyle name="40% - Accent5 2 2" xfId="310" xr:uid="{5D1F0B8C-B5C6-4ED1-B440-9A4EBE296C62}"/>
    <cellStyle name="40% - Accent5 2 3" xfId="311" xr:uid="{96642E54-B2C7-465E-AA82-2719B20C3954}"/>
    <cellStyle name="40% - Accent5 2 3 2" xfId="312" xr:uid="{219EEAA7-5D17-427C-9214-E038B3E98080}"/>
    <cellStyle name="40% - Accent5 2 3 2 2" xfId="313" xr:uid="{FD7B95ED-C0E1-4D99-AAC1-5AAAADC7CD62}"/>
    <cellStyle name="40% - Accent5 2 3 2 2 2" xfId="314" xr:uid="{9D5A85CC-771B-426F-8FA2-E0F188C1AEE0}"/>
    <cellStyle name="40% - Accent5 2 3 2 3" xfId="315" xr:uid="{42C72BFE-3BD7-4C18-ABFA-8DE1E68B187D}"/>
    <cellStyle name="40% - Accent5 2 3 3" xfId="316" xr:uid="{8D13A3E7-17C9-4172-B918-D30663F4E326}"/>
    <cellStyle name="40% - Accent5 2 3 3 2" xfId="317" xr:uid="{B806F8F5-3F3D-4513-BBD1-7E8588920C35}"/>
    <cellStyle name="40% - Accent5 2 3 4" xfId="318" xr:uid="{1B7D076E-654E-42B5-AEE0-26D6DB2F8162}"/>
    <cellStyle name="40% - Accent5 2 4" xfId="319" xr:uid="{2A7B4478-FB80-491C-A876-61AE6F065A50}"/>
    <cellStyle name="40% - Accent5 2 4 2" xfId="320" xr:uid="{5264519A-75E5-4CE4-B42A-957028AB65F4}"/>
    <cellStyle name="40% - Accent5 2 4 2 2" xfId="321" xr:uid="{BE5E9A3A-D674-466B-B88A-5929DEBE997C}"/>
    <cellStyle name="40% - Accent5 2 4 3" xfId="322" xr:uid="{277454E3-5B64-455F-BF5C-3D7AA92803F5}"/>
    <cellStyle name="40% - Accent5 2 5" xfId="323" xr:uid="{306C811F-ED8E-4E16-8360-8601A7F2EBEF}"/>
    <cellStyle name="40% - Accent5 2 5 2" xfId="324" xr:uid="{F98A85D8-285D-4280-8FD1-1BE870E2493B}"/>
    <cellStyle name="40% - Accent5 2 6" xfId="325" xr:uid="{CAAD4401-94B3-4DBD-BD7B-C702BA407F2A}"/>
    <cellStyle name="40% - Accent5 3" xfId="326" xr:uid="{FD349039-0899-4AAD-B63D-B82F3639AB15}"/>
    <cellStyle name="40% - Accent5 3 2" xfId="327" xr:uid="{9DEEE5E8-B9B8-435A-85A0-C6DF2AC274C6}"/>
    <cellStyle name="40% - Accent5 4" xfId="328" xr:uid="{5650C09D-5481-4C3D-B192-DA8D720E390F}"/>
    <cellStyle name="40% - Accent6" xfId="5747" builtinId="51" customBuiltin="1"/>
    <cellStyle name="40% - Accent6 2" xfId="329" xr:uid="{A3D4FFB8-182B-4825-AB37-9DCE07DA222F}"/>
    <cellStyle name="40% - Accent6 2 2" xfId="330" xr:uid="{8AA545AF-B9DD-4FAA-BB65-81A847B9BE7A}"/>
    <cellStyle name="40% - Accent6 2 3" xfId="331" xr:uid="{2488BFDE-3D19-448C-ACCE-056F225AFF6A}"/>
    <cellStyle name="40% - Accent6 2 3 2" xfId="332" xr:uid="{6CAE510F-E7C7-4CB6-A31A-E53DCBF8F241}"/>
    <cellStyle name="40% - Accent6 2 3 2 2" xfId="333" xr:uid="{352F42F6-3E78-425B-ACB7-310A0D313902}"/>
    <cellStyle name="40% - Accent6 2 3 2 2 2" xfId="334" xr:uid="{6FE0178D-C386-4E6D-8DEC-83B1EB796DA6}"/>
    <cellStyle name="40% - Accent6 2 3 2 3" xfId="335" xr:uid="{5D1BB0EB-DBBB-4103-A649-BB40D810D6E2}"/>
    <cellStyle name="40% - Accent6 2 3 3" xfId="336" xr:uid="{956EFA9D-C527-408C-B810-83EA5B219947}"/>
    <cellStyle name="40% - Accent6 2 3 3 2" xfId="337" xr:uid="{660DC420-7341-46CB-A2D3-C8B6C6589651}"/>
    <cellStyle name="40% - Accent6 2 3 4" xfId="338" xr:uid="{D2F90A30-E725-4829-BE7A-C1EAFF50637A}"/>
    <cellStyle name="40% - Accent6 2 4" xfId="339" xr:uid="{89CE23A5-ABDE-41D2-9522-77D16BEB7282}"/>
    <cellStyle name="40% - Accent6 2 4 2" xfId="340" xr:uid="{D33A7EAA-C06B-47C5-AC39-2971C47543CE}"/>
    <cellStyle name="40% - Accent6 2 4 2 2" xfId="341" xr:uid="{FEC1A560-563C-40B4-8898-439D604A88BD}"/>
    <cellStyle name="40% - Accent6 2 4 3" xfId="342" xr:uid="{B7C29BA9-051B-4617-A1D2-E74362A8085F}"/>
    <cellStyle name="40% - Accent6 2 5" xfId="343" xr:uid="{DB55C5A5-9E78-4730-9DA4-9F94C9EAC90C}"/>
    <cellStyle name="40% - Accent6 2 5 2" xfId="344" xr:uid="{DB26F390-458B-4BC7-ACE3-440D7448A9B7}"/>
    <cellStyle name="40% - Accent6 2 6" xfId="345" xr:uid="{E2ABE597-2370-43AF-8F44-12C4003775CA}"/>
    <cellStyle name="40% - Accent6 3" xfId="346" xr:uid="{6E132ECC-20A9-4B78-80BD-91428C5AA921}"/>
    <cellStyle name="40% - Accent6 3 2" xfId="347" xr:uid="{3896A332-6AAF-48F1-9861-DDEC57A9EF09}"/>
    <cellStyle name="40% - Accent6 4" xfId="348" xr:uid="{B884F1F5-DFE0-4BCA-94DD-6B82155B87CC}"/>
    <cellStyle name="60% - Accent1" xfId="5730" builtinId="32" customBuiltin="1"/>
    <cellStyle name="60% - Accent1 2" xfId="349" xr:uid="{1D666A4F-A477-45DF-9C25-AAA2B43D2150}"/>
    <cellStyle name="60% - Accent1 2 2" xfId="350" xr:uid="{9B062B7E-595B-4962-AB6E-0FF58A56E661}"/>
    <cellStyle name="60% - Accent1 3" xfId="351" xr:uid="{A6BB7C78-6697-4F7E-A81A-9B6A0F91B122}"/>
    <cellStyle name="60% - Accent1 4" xfId="352" xr:uid="{83CF11FB-727C-47CB-AA73-753A405ED545}"/>
    <cellStyle name="60% - Accent2" xfId="5734" builtinId="36" customBuiltin="1"/>
    <cellStyle name="60% - Accent2 2" xfId="353" xr:uid="{D0CAF2B1-F8B1-4CCE-B71E-01E3D27C5166}"/>
    <cellStyle name="60% - Accent2 2 2" xfId="354" xr:uid="{9B34F91F-A15F-414C-B448-68712C4E1A29}"/>
    <cellStyle name="60% - Accent2 3" xfId="355" xr:uid="{E58D52FF-E6C4-4764-8E7F-B46567376B9E}"/>
    <cellStyle name="60% - Accent2 4" xfId="356" xr:uid="{D8FE504A-86DF-44DC-8BD7-3B8370688BE2}"/>
    <cellStyle name="60% - Accent3" xfId="5737" builtinId="40" customBuiltin="1"/>
    <cellStyle name="60% - Accent3 2" xfId="357" xr:uid="{0F6F88EA-201E-47E4-A2B5-F46E51FAA054}"/>
    <cellStyle name="60% - Accent3 2 2" xfId="358" xr:uid="{233A81E1-E397-4A44-8E6B-C8D511CA2051}"/>
    <cellStyle name="60% - Accent3 3" xfId="359" xr:uid="{A483A97F-6763-4C05-A519-5B0C294D59DA}"/>
    <cellStyle name="60% - Accent3 4" xfId="360" xr:uid="{620934DB-AA3E-490E-A146-E170EE935805}"/>
    <cellStyle name="60% - Accent4" xfId="5741" builtinId="44" customBuiltin="1"/>
    <cellStyle name="60% - Accent4 2" xfId="361" xr:uid="{84E6E2E0-2543-4EE9-83D9-0FD8C147F7DF}"/>
    <cellStyle name="60% - Accent4 2 2" xfId="362" xr:uid="{530E9298-9EE9-4DE0-ACF7-2E96A1BD0B48}"/>
    <cellStyle name="60% - Accent4 3" xfId="363" xr:uid="{27741DDA-67E7-4327-9D30-EB9E78174E31}"/>
    <cellStyle name="60% - Accent4 4" xfId="364" xr:uid="{B3D958BB-1B77-4342-AE86-6E6DF8FD8F3E}"/>
    <cellStyle name="60% - Accent5" xfId="5745" builtinId="48" customBuiltin="1"/>
    <cellStyle name="60% - Accent5 2" xfId="365" xr:uid="{D9C5654D-4100-4EFB-B051-7729F7C16605}"/>
    <cellStyle name="60% - Accent5 2 2" xfId="366" xr:uid="{74BC0731-38F4-4398-933F-838E47CED4CD}"/>
    <cellStyle name="60% - Accent5 3" xfId="367" xr:uid="{26F21474-3266-4D7C-BA06-67307851A10C}"/>
    <cellStyle name="60% - Accent5 4" xfId="368" xr:uid="{34A8DE42-AE43-4139-80B9-495C2F6C6BD6}"/>
    <cellStyle name="60% - Accent6" xfId="5748" builtinId="52" customBuiltin="1"/>
    <cellStyle name="60% - Accent6 2" xfId="369" xr:uid="{8FB07E5F-E1C7-4274-9274-DD57133FEABD}"/>
    <cellStyle name="60% - Accent6 2 2" xfId="370" xr:uid="{D46DB1C6-57E9-44B2-8BF4-70A020174363}"/>
    <cellStyle name="60% - Accent6 3" xfId="371" xr:uid="{95B12C52-127B-463C-A7E0-C48469F9A3B7}"/>
    <cellStyle name="60% - Accent6 4" xfId="372" xr:uid="{75808BAD-E95A-4A81-BC64-8EAB6E24FCF0}"/>
    <cellStyle name="Accent1" xfId="5727" builtinId="29" customBuiltin="1"/>
    <cellStyle name="Accent1 2" xfId="373" xr:uid="{EEB58B69-1C1D-4976-9561-58A3AE3A1812}"/>
    <cellStyle name="Accent1 2 2" xfId="374" xr:uid="{A03EE934-6C8B-484E-8079-EDFA7572AF3E}"/>
    <cellStyle name="Accent1 3" xfId="375" xr:uid="{D3B65415-8C42-4B47-9566-6866B1E20A07}"/>
    <cellStyle name="Accent1 4" xfId="376" xr:uid="{1C22A803-4200-479D-8B03-733D26201C5E}"/>
    <cellStyle name="Accent2" xfId="5731" builtinId="33" customBuiltin="1"/>
    <cellStyle name="Accent2 2" xfId="377" xr:uid="{E8B381D9-2B84-49F6-8396-201452BAFEF8}"/>
    <cellStyle name="Accent2 2 2" xfId="378" xr:uid="{252EDE40-A0EB-4DFB-B254-7BBCA9808880}"/>
    <cellStyle name="Accent2 3" xfId="379" xr:uid="{F1829CED-7999-4F06-8F0D-1755ADEE5675}"/>
    <cellStyle name="Accent2 4" xfId="380" xr:uid="{98CDFC09-136B-41CF-AA1F-1927CED92C7F}"/>
    <cellStyle name="Accent3" xfId="5735" builtinId="37" customBuiltin="1"/>
    <cellStyle name="Accent3 2" xfId="381" xr:uid="{530EF0B0-FF03-4669-8503-DDBAE4B60F30}"/>
    <cellStyle name="Accent3 2 2" xfId="382" xr:uid="{AB4705A3-5F85-415A-ADC4-630DB92768AF}"/>
    <cellStyle name="Accent3 3" xfId="383" xr:uid="{445E0204-51CA-4B0A-A20D-C58DDFB3D9C3}"/>
    <cellStyle name="Accent3 4" xfId="384" xr:uid="{B6E2F91A-CD7B-46B0-B585-0085BA9148D3}"/>
    <cellStyle name="Accent4" xfId="5738" builtinId="41" customBuiltin="1"/>
    <cellStyle name="Accent4 2" xfId="385" xr:uid="{35E3A0AB-5F27-4E10-A5EB-6364C9C97AE9}"/>
    <cellStyle name="Accent4 2 2" xfId="386" xr:uid="{34F711D7-3D32-435D-B628-F5389D9F44D1}"/>
    <cellStyle name="Accent4 3" xfId="387" xr:uid="{B7C36ECA-FD0E-4DA7-84BD-D74CE74F46CA}"/>
    <cellStyle name="Accent4 4" xfId="388" xr:uid="{19BB4DFB-5B7C-4B31-B909-88D0CD3A0715}"/>
    <cellStyle name="Accent5" xfId="5742" builtinId="45" customBuiltin="1"/>
    <cellStyle name="Accent5 2" xfId="389" xr:uid="{5C50829D-FB26-44B3-BCCD-3DEE4F8F5E51}"/>
    <cellStyle name="Accent5 2 2" xfId="390" xr:uid="{F2604DFC-9A8D-486C-B6F4-083DD9895FEC}"/>
    <cellStyle name="Accent5 3" xfId="391" xr:uid="{C89044F4-1CE1-4BAB-B728-5D2E663BF810}"/>
    <cellStyle name="Accent5 4" xfId="392" xr:uid="{A17308D4-3D0D-4A94-872B-5A4F7C346830}"/>
    <cellStyle name="Accent6" xfId="5746" builtinId="49" customBuiltin="1"/>
    <cellStyle name="Accent6 2" xfId="393" xr:uid="{29252B36-E882-4620-866F-A520BBAEF877}"/>
    <cellStyle name="Accent6 2 2" xfId="394" xr:uid="{936B9315-D7D6-45DC-A293-7BE99096537C}"/>
    <cellStyle name="Accent6 3" xfId="395" xr:uid="{1FBB25B7-C15D-42A3-B7E1-9EDEEDEC04D8}"/>
    <cellStyle name="Accent6 4" xfId="396" xr:uid="{023FB866-F45A-4602-A2D8-218B94E15541}"/>
    <cellStyle name="Add" xfId="397" xr:uid="{6D0A8F52-0A5B-43F7-B810-059C83A6A2B6}"/>
    <cellStyle name="args.style" xfId="398" xr:uid="{E8EA7E98-5BDB-4855-8D60-7ABB395EE4FF}"/>
    <cellStyle name="Ariel 7 pt. plain" xfId="399" xr:uid="{21BC7DFB-8E81-4C9F-B57B-74B761BF2080}"/>
    <cellStyle name="AS1" xfId="400" xr:uid="{20E5F4B4-2BF6-4DFE-B98F-344543BEDE8A}"/>
    <cellStyle name="AS2" xfId="401" xr:uid="{67926A66-DA52-48AF-B8FC-479CDF771B2A}"/>
    <cellStyle name="AS3" xfId="402" xr:uid="{09872360-061F-4A70-A1EC-1D1F66F019A5}"/>
    <cellStyle name="AS4" xfId="403" xr:uid="{979C16D8-86BE-44EE-802E-0E1153C73E9E}"/>
    <cellStyle name="AS5" xfId="404" xr:uid="{1E53EA37-69EA-4D3A-BC0A-56555CC621D8}"/>
    <cellStyle name="B&amp;P" xfId="405" xr:uid="{8DC707A7-877F-41E0-93DF-CC674233CD6C}"/>
    <cellStyle name="B&amp;P 2" xfId="406" xr:uid="{BF45F013-F0B8-409B-8656-2309B1B27742}"/>
    <cellStyle name="Background" xfId="407" xr:uid="{16B142F6-0232-48C9-A1D8-2FC1C0C98922}"/>
    <cellStyle name="Background 10" xfId="408" xr:uid="{9EF1B0B1-ADEF-4354-AAF6-C11B1FDCF957}"/>
    <cellStyle name="Background 2" xfId="409" xr:uid="{1D26F8FE-5568-41EF-B874-6940DDBCA8A8}"/>
    <cellStyle name="Background 2 2" xfId="410" xr:uid="{54FF7624-9FB7-4B06-A5BD-4F0AA350708F}"/>
    <cellStyle name="Background 2 2 2" xfId="411" xr:uid="{71878DE1-B5B1-44B5-8A32-E046DBEC8EC5}"/>
    <cellStyle name="Background 2 2 2 2" xfId="412" xr:uid="{72FFE2FD-09C0-413B-8F96-1D630D5ACE36}"/>
    <cellStyle name="Background 2 2 2 2 2" xfId="413" xr:uid="{087A6BA6-A5D7-4E61-9F74-56A39E2FBA01}"/>
    <cellStyle name="Background 2 2 2 2 2 2" xfId="414" xr:uid="{3448F872-3D47-4393-81AD-847B4E8EEC8C}"/>
    <cellStyle name="Background 2 2 2 2 2 2 2" xfId="415" xr:uid="{C920BA8B-57BC-4340-B830-458F8852AE16}"/>
    <cellStyle name="Background 2 2 2 2 2 2 3" xfId="416" xr:uid="{52DCF7B4-EDC6-45FE-8572-7B7E769B8707}"/>
    <cellStyle name="Background 2 2 2 2 2 3" xfId="417" xr:uid="{11FDDFF0-7A71-40AE-8A3C-533C914E9DAD}"/>
    <cellStyle name="Background 2 2 2 2 2 3 2" xfId="418" xr:uid="{662BC0C4-E6C1-4150-9307-D6CBB2C7623A}"/>
    <cellStyle name="Background 2 2 2 2 2 3 3" xfId="419" xr:uid="{81DB4311-D3C3-4950-9013-0E01282F5DA9}"/>
    <cellStyle name="Background 2 2 2 2 2 4" xfId="420" xr:uid="{BCF21D0C-E34F-4CE1-BB80-49E0E0FA7C5B}"/>
    <cellStyle name="Background 2 2 2 2 2 4 2" xfId="421" xr:uid="{8EEADB31-CE7E-49A0-8406-8A075A9E0717}"/>
    <cellStyle name="Background 2 2 2 2 2 4 3" xfId="422" xr:uid="{02DFEEAE-6B96-4659-B594-633DDB91B6B3}"/>
    <cellStyle name="Background 2 2 2 2 2 5" xfId="423" xr:uid="{CC42DAD8-C085-4546-B1D4-F84F7E2BA051}"/>
    <cellStyle name="Background 2 2 2 2 2 5 2" xfId="424" xr:uid="{7F6481DC-829A-4E45-AE96-971661B88518}"/>
    <cellStyle name="Background 2 2 2 2 2 5 3" xfId="425" xr:uid="{59F67C6F-4E57-4BEE-BED0-1C68BF0DC1B8}"/>
    <cellStyle name="Background 2 2 2 2 2 6" xfId="426" xr:uid="{A75AD610-3168-42A8-94F0-C7AA10BD059A}"/>
    <cellStyle name="Background 2 2 2 2 2 6 2" xfId="427" xr:uid="{1A0924E4-30FC-4FB9-A928-02CDF9215673}"/>
    <cellStyle name="Background 2 2 2 2 2 6 3" xfId="428" xr:uid="{7D515DA0-B5FE-4657-B442-EB5FE238DC57}"/>
    <cellStyle name="Background 2 2 2 2 2 7" xfId="429" xr:uid="{E0D0AA7A-FCCA-46B6-AB9C-A4F08CC5E036}"/>
    <cellStyle name="Background 2 2 2 2 2 8" xfId="430" xr:uid="{96BFAE0D-BC28-4097-A845-406C8589A44B}"/>
    <cellStyle name="Background 2 2 2 2 3" xfId="431" xr:uid="{1B60F4B0-E039-49B4-9384-31B28CCE48CB}"/>
    <cellStyle name="Background 2 2 2 2 3 2" xfId="432" xr:uid="{22D551B9-335E-4761-AA84-E53F1885F82B}"/>
    <cellStyle name="Background 2 2 2 2 3 3" xfId="433" xr:uid="{D6AE2C75-9965-4B0E-8C96-79857292A0D7}"/>
    <cellStyle name="Background 2 2 2 2 4" xfId="434" xr:uid="{B0260B4A-FF94-4A5F-BE45-51B492774DA4}"/>
    <cellStyle name="Background 2 2 2 2 4 2" xfId="435" xr:uid="{08AEF0A2-BC6D-465B-B276-E06EBD6452D0}"/>
    <cellStyle name="Background 2 2 2 2 4 3" xfId="436" xr:uid="{8A2AACB2-E35E-4D99-89FA-C9967CA45A30}"/>
    <cellStyle name="Background 2 2 2 2 5" xfId="437" xr:uid="{13392629-ABD9-4D1A-894E-F084C23C1D9C}"/>
    <cellStyle name="Background 2 2 2 2 5 2" xfId="438" xr:uid="{3C59B310-DFD7-41F9-8F7A-6A3C808D0FE3}"/>
    <cellStyle name="Background 2 2 2 2 5 3" xfId="439" xr:uid="{DD95ADF3-9689-4B33-9468-598DD91BF1F7}"/>
    <cellStyle name="Background 2 2 2 2 6" xfId="440" xr:uid="{A774EFB9-7CB5-4B28-B9FE-4C8920A07798}"/>
    <cellStyle name="Background 2 2 2 2 6 2" xfId="441" xr:uid="{E5AE23B3-590A-4215-ADA9-48E1D8929BE0}"/>
    <cellStyle name="Background 2 2 2 2 6 3" xfId="442" xr:uid="{24BD6DE5-6447-48C2-8284-672067A9737A}"/>
    <cellStyle name="Background 2 2 2 2 7" xfId="443" xr:uid="{2C0E2FE9-5841-4FB1-94CF-EADA6D6D4030}"/>
    <cellStyle name="Background 2 2 2 2 7 2" xfId="444" xr:uid="{0689E44D-14FC-45BD-A27C-987601AFF268}"/>
    <cellStyle name="Background 2 2 2 2 7 3" xfId="445" xr:uid="{0B08082A-2837-40E9-8E0E-33902ADBFFD0}"/>
    <cellStyle name="Background 2 2 2 2 8" xfId="446" xr:uid="{AD4C0839-CC9A-459D-A247-1CD53D5D20AE}"/>
    <cellStyle name="Background 2 2 2 2 9" xfId="447" xr:uid="{E8C43640-1D76-46AD-9401-EEA4586C2D15}"/>
    <cellStyle name="Background 2 2 2 3" xfId="448" xr:uid="{3210D2E1-E14C-44AF-B307-70394862C205}"/>
    <cellStyle name="Background 2 2 2 3 2" xfId="449" xr:uid="{23CE0823-9F68-41BF-89B6-C542EEC50C2D}"/>
    <cellStyle name="Background 2 2 2 3 2 2" xfId="450" xr:uid="{BF7D5AC6-376B-4B73-8FF1-D7ACD0DF17C2}"/>
    <cellStyle name="Background 2 2 2 3 2 3" xfId="451" xr:uid="{9E6A487F-A5A4-4AEF-9AF7-2858EAA78143}"/>
    <cellStyle name="Background 2 2 2 3 3" xfId="452" xr:uid="{9351B276-983D-4F4E-8043-DA92024F72BE}"/>
    <cellStyle name="Background 2 2 2 3 3 2" xfId="453" xr:uid="{C98228A5-1702-44FF-A672-C91904387BE8}"/>
    <cellStyle name="Background 2 2 2 3 3 3" xfId="454" xr:uid="{98EA3C17-0E20-44CB-86A7-A0B1DD0BF614}"/>
    <cellStyle name="Background 2 2 2 3 4" xfId="455" xr:uid="{FBBA42E4-8457-4227-930F-82815B530E92}"/>
    <cellStyle name="Background 2 2 2 3 4 2" xfId="456" xr:uid="{A2290F2A-B969-4B0B-9CFD-7E6E67D8B12B}"/>
    <cellStyle name="Background 2 2 2 3 4 3" xfId="457" xr:uid="{4EF0AFE6-5EFE-4DA7-9039-AB903475E37F}"/>
    <cellStyle name="Background 2 2 2 3 5" xfId="458" xr:uid="{4D254B12-D739-4A7C-BDB4-C451E723F9F4}"/>
    <cellStyle name="Background 2 2 2 3 5 2" xfId="459" xr:uid="{609421F1-1425-41C4-83C5-5B64DA6CBBCF}"/>
    <cellStyle name="Background 2 2 2 3 5 3" xfId="460" xr:uid="{B1468BAF-FDFD-42F9-A0FA-5FB05C6D9B07}"/>
    <cellStyle name="Background 2 2 2 3 6" xfId="461" xr:uid="{10D57508-1571-4DC1-8B6C-A9C6D8D1E9E9}"/>
    <cellStyle name="Background 2 2 2 3 6 2" xfId="462" xr:uid="{240D4B2C-FA36-44AD-98DF-AB0BB65C9A3F}"/>
    <cellStyle name="Background 2 2 2 3 6 3" xfId="463" xr:uid="{8D5930D8-7F8F-477C-AC06-740B16AEF670}"/>
    <cellStyle name="Background 2 2 2 3 7" xfId="464" xr:uid="{54DAC910-43E5-439D-A68C-CA1E656E4C21}"/>
    <cellStyle name="Background 2 2 2 3 8" xfId="465" xr:uid="{A377B921-5A10-40E4-863C-4531E214D3FB}"/>
    <cellStyle name="Background 2 2 2 4" xfId="466" xr:uid="{73406833-F25F-415C-AA90-1450C7B83949}"/>
    <cellStyle name="Background 2 2 2 4 2" xfId="467" xr:uid="{D35D2985-2618-478C-88AE-E860EA739031}"/>
    <cellStyle name="Background 2 2 2 4 3" xfId="468" xr:uid="{EABC4DC5-EDA2-44FB-8F0D-DDD57622C4C7}"/>
    <cellStyle name="Background 2 2 2 5" xfId="469" xr:uid="{95A0DC97-6763-4BFA-95BD-B24127CF92EE}"/>
    <cellStyle name="Background 2 2 2 5 2" xfId="470" xr:uid="{34F9F087-0A0B-49C2-A4AA-28E3BCE79F9B}"/>
    <cellStyle name="Background 2 2 2 5 3" xfId="471" xr:uid="{A3B3D077-B98D-4F46-8436-C345C176BBC2}"/>
    <cellStyle name="Background 2 2 2 6" xfId="472" xr:uid="{B4E0DCE5-E698-4204-A411-C11F94B5DFE8}"/>
    <cellStyle name="Background 2 2 2 6 2" xfId="473" xr:uid="{0FCE6854-4A05-4D45-B779-1724E1632600}"/>
    <cellStyle name="Background 2 2 2 6 3" xfId="474" xr:uid="{13AD727B-8CAC-457B-AA16-EA6E2EF57C42}"/>
    <cellStyle name="Background 2 2 2 7" xfId="475" xr:uid="{AB811035-4420-416B-954E-CD8ED31760F5}"/>
    <cellStyle name="Background 2 2 2 8" xfId="476" xr:uid="{E6F545D3-A121-4CAB-841D-9DA0D1B1119B}"/>
    <cellStyle name="Background 2 2 3" xfId="477" xr:uid="{2067F0E9-E478-4802-A02F-FF6BF17F0A6B}"/>
    <cellStyle name="Background 2 2 3 2" xfId="478" xr:uid="{D0774A3D-613F-4B93-BE8B-28BE9C055676}"/>
    <cellStyle name="Background 2 2 3 2 2" xfId="479" xr:uid="{6C454147-6C57-433C-876C-EFB45B78B7F5}"/>
    <cellStyle name="Background 2 2 3 2 2 2" xfId="480" xr:uid="{05ABC308-05B4-478B-8569-EEB05FA7EE4C}"/>
    <cellStyle name="Background 2 2 3 2 2 3" xfId="481" xr:uid="{A7B8EB2C-C821-45E7-920D-2D05BD651F04}"/>
    <cellStyle name="Background 2 2 3 2 3" xfId="482" xr:uid="{8227AA39-AF92-42B1-B39B-12027D35043A}"/>
    <cellStyle name="Background 2 2 3 2 3 2" xfId="483" xr:uid="{A65B529D-E147-4750-88D7-11683F27578B}"/>
    <cellStyle name="Background 2 2 3 2 3 3" xfId="484" xr:uid="{A5F6FAB2-DB7A-4E38-84CB-CB3D042C55F3}"/>
    <cellStyle name="Background 2 2 3 2 4" xfId="485" xr:uid="{9F46AFEE-0A30-4656-BB7F-4F3E23053841}"/>
    <cellStyle name="Background 2 2 3 2 4 2" xfId="486" xr:uid="{BE17DC7D-2562-48B1-A9FA-B2D31A29127B}"/>
    <cellStyle name="Background 2 2 3 2 4 3" xfId="487" xr:uid="{DEFE1DA8-343A-45DC-AE89-D2CAD665BEFA}"/>
    <cellStyle name="Background 2 2 3 2 5" xfId="488" xr:uid="{20CE288E-1367-476B-86ED-100C86882DB1}"/>
    <cellStyle name="Background 2 2 3 2 5 2" xfId="489" xr:uid="{9D7F3F15-134E-48FE-8BF8-3239FAED86E0}"/>
    <cellStyle name="Background 2 2 3 2 5 3" xfId="490" xr:uid="{D5E14B2F-F48F-447E-99A5-BA911103B8F9}"/>
    <cellStyle name="Background 2 2 3 2 6" xfId="491" xr:uid="{4C9D82AB-2477-4036-BD30-B256843962BC}"/>
    <cellStyle name="Background 2 2 3 2 6 2" xfId="492" xr:uid="{25A8C95C-8F34-481E-A1A0-63BA18E75D32}"/>
    <cellStyle name="Background 2 2 3 2 6 3" xfId="493" xr:uid="{21AE3DFD-6779-4BCF-BC0E-F53EFBFC2A38}"/>
    <cellStyle name="Background 2 2 3 2 7" xfId="494" xr:uid="{C7B43DCA-FB3A-4897-839E-0C6851897FF8}"/>
    <cellStyle name="Background 2 2 3 2 8" xfId="495" xr:uid="{78D8472B-E985-440D-A64F-642DCC7FA5D0}"/>
    <cellStyle name="Background 2 2 3 3" xfId="496" xr:uid="{08E3F90A-E9BA-4FBC-ACB2-7D6A0CD70872}"/>
    <cellStyle name="Background 2 2 3 3 2" xfId="497" xr:uid="{0D32DD46-894F-4681-8142-F017FF3C5103}"/>
    <cellStyle name="Background 2 2 3 3 3" xfId="498" xr:uid="{8B7AB63E-746E-4994-8682-6C5F81C3E5A7}"/>
    <cellStyle name="Background 2 2 3 4" xfId="499" xr:uid="{ACF0FB1E-10C6-4973-9801-FF5DA386AB29}"/>
    <cellStyle name="Background 2 2 3 4 2" xfId="500" xr:uid="{577C98A9-4808-4373-9118-7DB680C440A7}"/>
    <cellStyle name="Background 2 2 3 4 3" xfId="501" xr:uid="{99680C6B-2804-4661-9E92-237F10DD0B72}"/>
    <cellStyle name="Background 2 2 3 5" xfId="502" xr:uid="{831BB322-E223-43DD-823F-8F47D56C7F02}"/>
    <cellStyle name="Background 2 2 3 5 2" xfId="503" xr:uid="{F0AE10D1-B888-4E6A-9E36-0939E823F0F1}"/>
    <cellStyle name="Background 2 2 3 5 3" xfId="504" xr:uid="{958ED494-6ED9-43F5-AC7C-FD3FB5FF9E32}"/>
    <cellStyle name="Background 2 2 3 6" xfId="505" xr:uid="{D1CA507D-AB0C-4D5B-B43D-CC93FDAAB2A6}"/>
    <cellStyle name="Background 2 2 3 6 2" xfId="506" xr:uid="{624027CA-8946-4E59-A3B7-2DCFA040F030}"/>
    <cellStyle name="Background 2 2 3 6 3" xfId="507" xr:uid="{B6BEB7F3-356B-41FE-850C-403DF30DBBFA}"/>
    <cellStyle name="Background 2 2 3 7" xfId="508" xr:uid="{53ED8CFF-EA5F-4DD6-AD5F-D5FE9945FD34}"/>
    <cellStyle name="Background 2 2 3 7 2" xfId="509" xr:uid="{19AF0904-6091-4A82-910E-2C457E785FF0}"/>
    <cellStyle name="Background 2 2 3 7 3" xfId="510" xr:uid="{0BB731EF-7A7A-4BC7-8173-D675D32746AF}"/>
    <cellStyle name="Background 2 2 3 8" xfId="511" xr:uid="{2892A1BE-CACA-4807-8443-185E982F26D7}"/>
    <cellStyle name="Background 2 2 3 9" xfId="512" xr:uid="{B1526690-451C-41C9-BFF0-E668308C5BAB}"/>
    <cellStyle name="Background 2 2 4" xfId="513" xr:uid="{47E475D9-B434-4738-BF87-0A887CB7D354}"/>
    <cellStyle name="Background 2 2 4 2" xfId="514" xr:uid="{A06C7D9D-1177-43EA-B61F-0A2341B395E4}"/>
    <cellStyle name="Background 2 2 4 2 2" xfId="515" xr:uid="{B5BF19D5-33E4-4850-B24B-4F138E353D78}"/>
    <cellStyle name="Background 2 2 4 2 3" xfId="516" xr:uid="{61F13D0A-DFAD-437A-82D4-C160AF262732}"/>
    <cellStyle name="Background 2 2 4 3" xfId="517" xr:uid="{7D65AFEA-6150-4CA7-8C6E-2B54BBD9C644}"/>
    <cellStyle name="Background 2 2 4 3 2" xfId="518" xr:uid="{F63C6852-6CF9-4419-95E7-522C9BC92013}"/>
    <cellStyle name="Background 2 2 4 3 3" xfId="519" xr:uid="{F807CE1C-72F2-4A12-A04B-96B9C6BE31A0}"/>
    <cellStyle name="Background 2 2 4 4" xfId="520" xr:uid="{E4041472-ED96-4DA7-9DAD-BE9FCA3D8918}"/>
    <cellStyle name="Background 2 2 4 4 2" xfId="521" xr:uid="{594A7A1B-1545-4EAA-8FAB-A806724BDE35}"/>
    <cellStyle name="Background 2 2 4 4 3" xfId="522" xr:uid="{C538C7DE-25E0-4C67-A4DF-27C7E0AA074C}"/>
    <cellStyle name="Background 2 2 4 5" xfId="523" xr:uid="{EAA5B1F0-ADB7-4641-99D4-D912C92D6484}"/>
    <cellStyle name="Background 2 2 4 5 2" xfId="524" xr:uid="{06DA9EFF-4FDD-4A65-A45C-6145BD8D0DDF}"/>
    <cellStyle name="Background 2 2 4 5 3" xfId="525" xr:uid="{7328D6D8-A87A-4B06-BEE4-031558E92117}"/>
    <cellStyle name="Background 2 2 4 6" xfId="526" xr:uid="{26C1C056-8534-46B8-BC8D-B20F4BFA6188}"/>
    <cellStyle name="Background 2 2 4 6 2" xfId="527" xr:uid="{F9A1F3E8-3179-452E-A00F-429294DF1660}"/>
    <cellStyle name="Background 2 2 4 6 3" xfId="528" xr:uid="{9917CD10-FC3A-4865-BF8B-F9FFF30C386D}"/>
    <cellStyle name="Background 2 2 4 7" xfId="529" xr:uid="{A58C7167-EB1F-40FE-82CB-70940C39BE8C}"/>
    <cellStyle name="Background 2 2 4 8" xfId="530" xr:uid="{4C08E712-58F1-469C-8210-58BF4A50CE52}"/>
    <cellStyle name="Background 2 2 5" xfId="531" xr:uid="{81297ADD-2686-4E7A-82D7-2E12B8B37A49}"/>
    <cellStyle name="Background 2 2 5 2" xfId="532" xr:uid="{594AD050-C24B-46BD-850A-D133E0B781A9}"/>
    <cellStyle name="Background 2 2 5 3" xfId="533" xr:uid="{0D15275F-5796-4BF8-9F17-580284BD7146}"/>
    <cellStyle name="Background 2 2 6" xfId="534" xr:uid="{6A808D21-A4E3-4F33-84AB-6C986B59E77D}"/>
    <cellStyle name="Background 2 2 6 2" xfId="535" xr:uid="{528E265C-6D6B-42FF-A62D-E6CC5663450E}"/>
    <cellStyle name="Background 2 2 6 3" xfId="536" xr:uid="{88ABBC80-292D-4D04-8A57-B0888277BE40}"/>
    <cellStyle name="Background 2 2 7" xfId="537" xr:uid="{AC14C612-E065-4E2B-ADC7-36E760BD7188}"/>
    <cellStyle name="Background 2 2 7 2" xfId="538" xr:uid="{DDC430F7-4E5E-487F-816F-267E95A36261}"/>
    <cellStyle name="Background 2 2 7 3" xfId="539" xr:uid="{0D12A2BF-F654-4ACB-82F3-246B3BBFD69C}"/>
    <cellStyle name="Background 2 2 8" xfId="540" xr:uid="{5C6F1616-7C2F-478A-B9A1-EC06A33E9218}"/>
    <cellStyle name="Background 2 2 9" xfId="541" xr:uid="{B63F8035-5994-4D68-A35A-2A0EE31C932E}"/>
    <cellStyle name="Background 2 3" xfId="542" xr:uid="{9D9EC00D-CA46-497E-9A44-A122B000928A}"/>
    <cellStyle name="Background 2 3 2" xfId="543" xr:uid="{CDFAE0CA-8574-49DA-8B72-2681E351A71C}"/>
    <cellStyle name="Background 2 3 2 2" xfId="544" xr:uid="{13190582-615B-4D44-B7BF-0EC5D3F2577C}"/>
    <cellStyle name="Background 2 3 2 2 2" xfId="545" xr:uid="{6D5B1250-4A02-4ED7-921D-B01485A01F09}"/>
    <cellStyle name="Background 2 3 2 2 3" xfId="546" xr:uid="{C95BE8CC-23F6-4CC4-9B5B-463FDD2BB496}"/>
    <cellStyle name="Background 2 3 2 3" xfId="547" xr:uid="{5F9B6D9F-A32C-42A1-932F-F67D930CC65F}"/>
    <cellStyle name="Background 2 3 2 3 2" xfId="548" xr:uid="{D1B48DF1-AF0A-48E9-98AA-6E63F808C8B3}"/>
    <cellStyle name="Background 2 3 2 3 3" xfId="549" xr:uid="{E6842DA3-A733-4A26-B8ED-CFBF32440FD6}"/>
    <cellStyle name="Background 2 3 2 4" xfId="550" xr:uid="{C111D103-0806-4B02-98EB-93AAE8D649E4}"/>
    <cellStyle name="Background 2 3 2 4 2" xfId="551" xr:uid="{EAE2AC53-C689-43C3-8B7B-A37A57165A4F}"/>
    <cellStyle name="Background 2 3 2 4 3" xfId="552" xr:uid="{200790CE-43F0-4477-9C6B-6D451C140721}"/>
    <cellStyle name="Background 2 3 2 5" xfId="553" xr:uid="{C5556F18-E2CB-4B03-9BE5-F91FBD294C7E}"/>
    <cellStyle name="Background 2 3 2 5 2" xfId="554" xr:uid="{48FF6897-F6C3-4F95-8D39-F597654DD933}"/>
    <cellStyle name="Background 2 3 2 5 3" xfId="555" xr:uid="{085722FD-E579-4E66-ACD2-A5026B8181C3}"/>
    <cellStyle name="Background 2 3 2 6" xfId="556" xr:uid="{8A5DFB40-B8FD-4895-82A9-F6CE25B7A092}"/>
    <cellStyle name="Background 2 3 2 6 2" xfId="557" xr:uid="{1A0746E4-DD6F-43A5-A74B-3137B0218DA4}"/>
    <cellStyle name="Background 2 3 2 6 3" xfId="558" xr:uid="{4377C95F-AC11-4306-A8D9-1C07D4403684}"/>
    <cellStyle name="Background 2 3 2 7" xfId="559" xr:uid="{89E4BC1C-83D2-4EE9-8550-754F6BADB8F4}"/>
    <cellStyle name="Background 2 3 2 8" xfId="560" xr:uid="{C6DB43A3-3CAD-42CF-B67E-0DCE1B9799E6}"/>
    <cellStyle name="Background 2 3 3" xfId="561" xr:uid="{688DB42D-3A2E-4077-9E25-02823A56A977}"/>
    <cellStyle name="Background 2 3 3 2" xfId="562" xr:uid="{C5698564-6B74-4631-84E6-54C8C604845A}"/>
    <cellStyle name="Background 2 3 3 3" xfId="563" xr:uid="{99EA1347-8D50-4698-A451-350F6C7E0DF7}"/>
    <cellStyle name="Background 2 3 4" xfId="564" xr:uid="{BFB92B40-FA43-47CC-B0D1-20F38528097D}"/>
    <cellStyle name="Background 2 3 4 2" xfId="565" xr:uid="{D533FCA5-9F53-4A02-8CB0-A603EBEB11E7}"/>
    <cellStyle name="Background 2 3 4 3" xfId="566" xr:uid="{95052F12-9E1B-4D9B-B222-CB4292C22965}"/>
    <cellStyle name="Background 2 3 5" xfId="567" xr:uid="{A169C6B9-508F-4F5F-90AE-2CACE5DD6498}"/>
    <cellStyle name="Background 2 3 5 2" xfId="568" xr:uid="{ABEE952F-2DF9-4866-8A68-D1A23415B65D}"/>
    <cellStyle name="Background 2 3 5 3" xfId="569" xr:uid="{914A7AC8-B601-403C-B933-52B413E7E7DA}"/>
    <cellStyle name="Background 2 3 6" xfId="570" xr:uid="{5E23EE85-6621-4377-B02A-96995259E2DF}"/>
    <cellStyle name="Background 2 3 6 2" xfId="571" xr:uid="{D6228F90-3FDB-4E70-9310-DD2D3EA50451}"/>
    <cellStyle name="Background 2 3 6 3" xfId="572" xr:uid="{117B7042-AE6D-404F-9C57-75B9CFE03EFE}"/>
    <cellStyle name="Background 2 3 7" xfId="573" xr:uid="{67528B8D-F70B-4E45-9035-46872A8933B0}"/>
    <cellStyle name="Background 2 3 7 2" xfId="574" xr:uid="{B9F3B5B9-49E0-4EBA-81F4-D892EDDF4D24}"/>
    <cellStyle name="Background 2 3 7 3" xfId="575" xr:uid="{E3AD404A-2FEE-4D67-BC34-9DDD48BBCDB8}"/>
    <cellStyle name="Background 2 3 8" xfId="576" xr:uid="{1F96E323-CDF0-49F6-8AB3-D6958D4905DC}"/>
    <cellStyle name="Background 2 3 9" xfId="577" xr:uid="{55A3B5B7-6024-4131-929B-B7261594BFAA}"/>
    <cellStyle name="Background 2 4" xfId="578" xr:uid="{E9557CAB-92DD-487E-8FEA-7DEE319ECE46}"/>
    <cellStyle name="Background 2 4 2" xfId="579" xr:uid="{0BC97A5F-525E-495B-8DCE-BA32A605DA3F}"/>
    <cellStyle name="Background 2 4 2 2" xfId="580" xr:uid="{C0235DD1-3322-4951-8209-01322E8F4F43}"/>
    <cellStyle name="Background 2 4 2 3" xfId="581" xr:uid="{660740CB-436F-4469-85BB-285D2E5C0AA4}"/>
    <cellStyle name="Background 2 4 3" xfId="582" xr:uid="{F28B7F10-6986-4AA5-BDB7-38DF1D3BC25C}"/>
    <cellStyle name="Background 2 4 3 2" xfId="583" xr:uid="{14C9E50F-6346-43EE-87EA-BF6DB2E22F83}"/>
    <cellStyle name="Background 2 4 3 3" xfId="584" xr:uid="{CF70F945-4B12-4B90-B264-ADF1B1E38451}"/>
    <cellStyle name="Background 2 4 4" xfId="585" xr:uid="{E23D76FC-9B46-4CD8-A7BC-CB6C8CE4DDAC}"/>
    <cellStyle name="Background 2 4 4 2" xfId="586" xr:uid="{87B7B8A2-7562-4955-8934-548817676EA9}"/>
    <cellStyle name="Background 2 4 4 3" xfId="587" xr:uid="{11A58ABE-19D2-4104-BBFD-35179712C389}"/>
    <cellStyle name="Background 2 4 5" xfId="588" xr:uid="{543060F5-6955-4ED8-B6AF-9D6DFC9E4B09}"/>
    <cellStyle name="Background 2 4 5 2" xfId="589" xr:uid="{488B2BE0-149C-49DC-A62A-BF1BF959B075}"/>
    <cellStyle name="Background 2 4 5 3" xfId="590" xr:uid="{7D24A44A-959A-477F-B0AB-5F6C5AE6F8AB}"/>
    <cellStyle name="Background 2 4 6" xfId="591" xr:uid="{34228C80-F2A7-4DFE-86F8-215CA27A638F}"/>
    <cellStyle name="Background 2 4 6 2" xfId="592" xr:uid="{451426C1-C1BC-4A17-B88D-C6BB72F15E48}"/>
    <cellStyle name="Background 2 4 6 3" xfId="593" xr:uid="{5CABF20E-D28A-450F-9F4F-5EDCE73C4059}"/>
    <cellStyle name="Background 2 4 7" xfId="594" xr:uid="{5777263A-FE62-45B7-ABA4-9009C76BE15D}"/>
    <cellStyle name="Background 2 4 8" xfId="595" xr:uid="{11810482-3331-41AB-9C38-F273F82F8979}"/>
    <cellStyle name="Background 2 5" xfId="596" xr:uid="{9C93F531-093C-41C8-8AEF-A8BC33328B87}"/>
    <cellStyle name="Background 2 5 2" xfId="597" xr:uid="{D33EEA32-9D63-42A2-B03D-C1F3A8A0EFC5}"/>
    <cellStyle name="Background 2 5 3" xfId="598" xr:uid="{58B1BE43-C191-49DA-8BC3-3EC5896A8A83}"/>
    <cellStyle name="Background 2 6" xfId="599" xr:uid="{F43BDED8-0CA1-4739-948B-287A1D7167DA}"/>
    <cellStyle name="Background 2 6 2" xfId="600" xr:uid="{46DD979B-39CE-4E49-8521-BD0592B445D1}"/>
    <cellStyle name="Background 2 6 3" xfId="601" xr:uid="{354CEDAD-CC6C-4A2F-9CDF-6ADEE259BFB5}"/>
    <cellStyle name="Background 2 7" xfId="602" xr:uid="{6E7D715D-9045-4241-B593-3791687E07BA}"/>
    <cellStyle name="Background 2 7 2" xfId="603" xr:uid="{F3D8779C-5AF8-480B-876D-D24752231529}"/>
    <cellStyle name="Background 2 7 3" xfId="604" xr:uid="{DC748A19-D6B7-429D-A319-8CA6D6A2967E}"/>
    <cellStyle name="Background 2 8" xfId="605" xr:uid="{6171A8CF-C14A-45AD-BE40-DEE82D147FBF}"/>
    <cellStyle name="Background 2 9" xfId="606" xr:uid="{AB9FCFBF-F653-4E32-8352-23DDA8AA7C5A}"/>
    <cellStyle name="Background 3" xfId="607" xr:uid="{203D9620-57E8-4DC4-BC3D-0193BD0887AC}"/>
    <cellStyle name="Background 3 2" xfId="608" xr:uid="{D0ECD4A6-608B-4AFB-93F2-DF3242B54AFC}"/>
    <cellStyle name="Background 3 2 2" xfId="609" xr:uid="{CE186558-D327-4289-9D37-274806E3D216}"/>
    <cellStyle name="Background 3 2 2 2" xfId="610" xr:uid="{0BDF0A6F-7D0E-449F-BD85-1957D4FE834A}"/>
    <cellStyle name="Background 3 2 2 2 2" xfId="611" xr:uid="{91D9065E-86F2-4CB7-9545-B4C617581BC2}"/>
    <cellStyle name="Background 3 2 2 2 2 2" xfId="612" xr:uid="{651BD4DB-C4A6-4409-8309-C4F2679284C0}"/>
    <cellStyle name="Background 3 2 2 2 2 3" xfId="613" xr:uid="{04A5D4A4-C204-414B-98DB-B32C86F4296E}"/>
    <cellStyle name="Background 3 2 2 2 3" xfId="614" xr:uid="{B3B0DBCB-D40A-4030-A949-A90E3BE5AF50}"/>
    <cellStyle name="Background 3 2 2 2 3 2" xfId="615" xr:uid="{33BA295F-71CE-42DD-8E82-FC1287E806E6}"/>
    <cellStyle name="Background 3 2 2 2 3 3" xfId="616" xr:uid="{20ACCA0C-49B2-48EA-870F-FA694FE1CBB3}"/>
    <cellStyle name="Background 3 2 2 2 4" xfId="617" xr:uid="{4A85EAEE-2DED-45B5-B16A-086C9821D533}"/>
    <cellStyle name="Background 3 2 2 2 4 2" xfId="618" xr:uid="{995D4C48-3FE5-4D4E-BBA6-18D324B65805}"/>
    <cellStyle name="Background 3 2 2 2 4 3" xfId="619" xr:uid="{BB03AE68-C94A-4AEC-B456-4A428D747B2B}"/>
    <cellStyle name="Background 3 2 2 2 5" xfId="620" xr:uid="{86A48665-33CD-4F40-AE2B-1DBE1E5D5912}"/>
    <cellStyle name="Background 3 2 2 2 5 2" xfId="621" xr:uid="{C41171A2-F9B9-4B6C-807F-BEE85BAE00D3}"/>
    <cellStyle name="Background 3 2 2 2 5 3" xfId="622" xr:uid="{8188E640-EA42-44EA-8977-5BA469A20654}"/>
    <cellStyle name="Background 3 2 2 2 6" xfId="623" xr:uid="{81C30F6B-DE86-409B-9A00-0F28D9142FCF}"/>
    <cellStyle name="Background 3 2 2 2 6 2" xfId="624" xr:uid="{F984D94F-A998-4FF9-81B4-114F3C6B2D0A}"/>
    <cellStyle name="Background 3 2 2 2 6 3" xfId="625" xr:uid="{014C5507-90F1-47C2-AA38-76011731399D}"/>
    <cellStyle name="Background 3 2 2 2 7" xfId="626" xr:uid="{357C63C3-52A4-4140-9591-F352398F4C96}"/>
    <cellStyle name="Background 3 2 2 2 8" xfId="627" xr:uid="{CBCAB217-F652-4414-A399-36CDB90A0480}"/>
    <cellStyle name="Background 3 2 2 3" xfId="628" xr:uid="{0ACD2E59-E6B0-452E-B161-0F7ABA22F13C}"/>
    <cellStyle name="Background 3 2 2 3 2" xfId="629" xr:uid="{56F7912F-819A-464A-9930-CA5060434D70}"/>
    <cellStyle name="Background 3 2 2 3 3" xfId="630" xr:uid="{763B023D-6834-4BF3-B4CC-3731B7A7FA43}"/>
    <cellStyle name="Background 3 2 2 4" xfId="631" xr:uid="{5E549D7E-4321-459D-A0D9-A6AB16EDB83E}"/>
    <cellStyle name="Background 3 2 2 4 2" xfId="632" xr:uid="{22DCF176-B36D-4D0C-9A47-9AAE4BAFAF8C}"/>
    <cellStyle name="Background 3 2 2 4 3" xfId="633" xr:uid="{4B23E336-8093-448E-8526-70B242F3E859}"/>
    <cellStyle name="Background 3 2 2 5" xfId="634" xr:uid="{BCEF1C98-05C8-4D5B-AEAB-D97AD46FA1DC}"/>
    <cellStyle name="Background 3 2 2 5 2" xfId="635" xr:uid="{A1511479-875D-4DDF-91A8-4D391263B126}"/>
    <cellStyle name="Background 3 2 2 5 3" xfId="636" xr:uid="{915C0D6F-0A52-4A30-B5E8-76DFA49CD789}"/>
    <cellStyle name="Background 3 2 2 6" xfId="637" xr:uid="{E5F8180D-8910-47F9-ACBE-0FC1C7C5A34B}"/>
    <cellStyle name="Background 3 2 2 6 2" xfId="638" xr:uid="{ED8DE321-536A-4E99-BE9E-B689C7139B2D}"/>
    <cellStyle name="Background 3 2 2 6 3" xfId="639" xr:uid="{940CF9A3-C597-4BC2-B2E5-29F4FDD53AF6}"/>
    <cellStyle name="Background 3 2 2 7" xfId="640" xr:uid="{AAACCD21-4EB4-4E29-8C4A-312AABA883B0}"/>
    <cellStyle name="Background 3 2 2 7 2" xfId="641" xr:uid="{0E8DA5F2-E4E5-4D47-847D-0CF6CC1A0C6D}"/>
    <cellStyle name="Background 3 2 2 7 3" xfId="642" xr:uid="{436380FD-32B9-4A5B-B64B-37F4C8984EB1}"/>
    <cellStyle name="Background 3 2 2 8" xfId="643" xr:uid="{60823087-F3DD-4FEB-AF30-0804FB74DADB}"/>
    <cellStyle name="Background 3 2 2 9" xfId="644" xr:uid="{1F86BAD0-BD50-4105-BB1C-3BB08FDDAF8B}"/>
    <cellStyle name="Background 3 2 3" xfId="645" xr:uid="{B896A8E3-1A3B-44AE-801E-60D89ADA12B9}"/>
    <cellStyle name="Background 3 2 3 2" xfId="646" xr:uid="{A400ADA9-88ED-4764-BF53-9270B949C1FE}"/>
    <cellStyle name="Background 3 2 3 2 2" xfId="647" xr:uid="{0EEA6D9D-74E9-4A0F-BCCB-F891422D3DDF}"/>
    <cellStyle name="Background 3 2 3 2 3" xfId="648" xr:uid="{87359500-4E72-435F-9ABB-34D1D470331B}"/>
    <cellStyle name="Background 3 2 3 3" xfId="649" xr:uid="{A855D103-D4EB-4D4C-B906-ED074789CA6E}"/>
    <cellStyle name="Background 3 2 3 3 2" xfId="650" xr:uid="{A44F60CD-072D-4F48-B540-DE64DED09720}"/>
    <cellStyle name="Background 3 2 3 3 3" xfId="651" xr:uid="{7CD17E66-41E3-4F49-8B4E-6816399F71DD}"/>
    <cellStyle name="Background 3 2 3 4" xfId="652" xr:uid="{671C9D7C-BD99-49C2-A7F2-F63FF62CC8FF}"/>
    <cellStyle name="Background 3 2 3 4 2" xfId="653" xr:uid="{273F9009-92D5-4F09-A077-216F8F1BC1B5}"/>
    <cellStyle name="Background 3 2 3 4 3" xfId="654" xr:uid="{B4F138F7-57EF-4C99-B133-936F6E7A532D}"/>
    <cellStyle name="Background 3 2 3 5" xfId="655" xr:uid="{2549F098-7FD7-4E5A-A41B-29B3A29F54A8}"/>
    <cellStyle name="Background 3 2 3 5 2" xfId="656" xr:uid="{3CC89E48-B5D9-494E-9193-E7C214109E03}"/>
    <cellStyle name="Background 3 2 3 5 3" xfId="657" xr:uid="{DD1CCBC5-BCE7-459C-8B9E-6A2C16577016}"/>
    <cellStyle name="Background 3 2 3 6" xfId="658" xr:uid="{9913948B-38A6-4B68-918A-6066C96E3068}"/>
    <cellStyle name="Background 3 2 3 6 2" xfId="659" xr:uid="{DB2C3A9A-A38C-4313-BB33-75B90FEDADBC}"/>
    <cellStyle name="Background 3 2 3 6 3" xfId="660" xr:uid="{C12D1B38-885D-43B2-B474-93997A071C59}"/>
    <cellStyle name="Background 3 2 3 7" xfId="661" xr:uid="{BE283BD0-0077-45AF-9A0F-4EF9D46AE008}"/>
    <cellStyle name="Background 3 2 3 8" xfId="662" xr:uid="{0D1F6066-AD84-4759-98B5-F88A7DDF6E57}"/>
    <cellStyle name="Background 3 2 4" xfId="663" xr:uid="{16953DF4-1A5B-4F39-A2F1-6E6CED982039}"/>
    <cellStyle name="Background 3 2 4 2" xfId="664" xr:uid="{DE9BA5E6-C30D-460C-9971-CF969DCE0A14}"/>
    <cellStyle name="Background 3 2 4 3" xfId="665" xr:uid="{4466ACF8-216D-44AE-B51E-61CE9D30D214}"/>
    <cellStyle name="Background 3 2 5" xfId="666" xr:uid="{C994858E-0746-46E4-91FA-093A248190FD}"/>
    <cellStyle name="Background 3 2 5 2" xfId="667" xr:uid="{E196F6C6-A7B0-437B-BBAE-DE6A3897E97B}"/>
    <cellStyle name="Background 3 2 5 3" xfId="668" xr:uid="{4C99DA65-C4AE-47C3-BB48-792E06A2BB3D}"/>
    <cellStyle name="Background 3 2 6" xfId="669" xr:uid="{A9F23B21-F551-4501-9180-4482B73BDA8D}"/>
    <cellStyle name="Background 3 2 6 2" xfId="670" xr:uid="{C76DDED8-FB9D-42C1-AFB3-AE1B506C88BE}"/>
    <cellStyle name="Background 3 2 6 3" xfId="671" xr:uid="{80C43015-FF63-4C8D-8159-680564A1B835}"/>
    <cellStyle name="Background 3 2 7" xfId="672" xr:uid="{F5ECB4FB-F402-4C41-AF05-A5DF05B7D325}"/>
    <cellStyle name="Background 3 2 8" xfId="673" xr:uid="{06686C00-7133-4CFA-A6D2-EB8E7E386C20}"/>
    <cellStyle name="Background 3 3" xfId="674" xr:uid="{2E01A3B6-B04A-4D93-8CFC-F72868623590}"/>
    <cellStyle name="Background 3 3 2" xfId="675" xr:uid="{525AEDD7-73F3-4A27-8A45-B3F45572720C}"/>
    <cellStyle name="Background 3 3 2 2" xfId="676" xr:uid="{DAC9929A-D22D-4291-98EE-4462434FEC08}"/>
    <cellStyle name="Background 3 3 2 2 2" xfId="677" xr:uid="{0F4415B9-4406-4A06-8B27-2AA9CAAC9343}"/>
    <cellStyle name="Background 3 3 2 2 3" xfId="678" xr:uid="{D037A87E-1F18-447B-8DD5-2A8E518167DC}"/>
    <cellStyle name="Background 3 3 2 3" xfId="679" xr:uid="{74751D95-B667-4CDA-9479-9413FA9939EE}"/>
    <cellStyle name="Background 3 3 2 3 2" xfId="680" xr:uid="{ABBF0D2C-2A9B-4C9D-928A-63EA8E4E189C}"/>
    <cellStyle name="Background 3 3 2 3 3" xfId="681" xr:uid="{DC8247E4-A703-4838-A398-2C3D88AAEAC1}"/>
    <cellStyle name="Background 3 3 2 4" xfId="682" xr:uid="{39E70870-E11C-4F75-9856-3FA439B4F394}"/>
    <cellStyle name="Background 3 3 2 4 2" xfId="683" xr:uid="{A86A140E-66E0-43F3-B903-4CE098AEB956}"/>
    <cellStyle name="Background 3 3 2 4 3" xfId="684" xr:uid="{4A0944C6-D3AD-4B7D-930D-B87A1F0F6757}"/>
    <cellStyle name="Background 3 3 2 5" xfId="685" xr:uid="{DD3F46F9-4EE7-4E5D-9CD7-3691864F85B4}"/>
    <cellStyle name="Background 3 3 2 5 2" xfId="686" xr:uid="{54590D2E-1848-4A04-AC0A-CDFA98789C89}"/>
    <cellStyle name="Background 3 3 2 5 3" xfId="687" xr:uid="{93ED8D72-D0C0-47EB-9E91-E47BCE82FDCF}"/>
    <cellStyle name="Background 3 3 2 6" xfId="688" xr:uid="{C2673F3A-D75B-42C5-95A4-975E1FCFAD7B}"/>
    <cellStyle name="Background 3 3 2 6 2" xfId="689" xr:uid="{D8B90628-94EF-4811-9F25-963427FE70B4}"/>
    <cellStyle name="Background 3 3 2 6 3" xfId="690" xr:uid="{D4C9DD20-AFC3-4562-87A3-4D96074C4D25}"/>
    <cellStyle name="Background 3 3 2 7" xfId="691" xr:uid="{3294BFA5-CC42-435C-B5C1-49D4C0DFECCA}"/>
    <cellStyle name="Background 3 3 2 8" xfId="692" xr:uid="{2CC48AC7-C50A-47B5-B3F9-3D62A9CB3121}"/>
    <cellStyle name="Background 3 3 3" xfId="693" xr:uid="{DCD895F7-A0DA-4908-98A9-1BD26DE8169F}"/>
    <cellStyle name="Background 3 3 3 2" xfId="694" xr:uid="{AAB3F0EA-9B6B-4AFA-9D5F-DEBE070463CB}"/>
    <cellStyle name="Background 3 3 3 3" xfId="695" xr:uid="{330E7F1F-EC7A-4DE1-82D4-794527D75033}"/>
    <cellStyle name="Background 3 3 4" xfId="696" xr:uid="{2FFA8913-77E7-483F-90E4-77AEC77DBF9B}"/>
    <cellStyle name="Background 3 3 4 2" xfId="697" xr:uid="{0DE9652F-40F5-4897-9ECA-686E4836D15B}"/>
    <cellStyle name="Background 3 3 4 3" xfId="698" xr:uid="{5C12D7E5-9B5E-4AEC-AB82-833BC100CD89}"/>
    <cellStyle name="Background 3 3 5" xfId="699" xr:uid="{1CF2E6D4-F1FB-4FBA-ACE6-B0F3A3A99AD1}"/>
    <cellStyle name="Background 3 3 5 2" xfId="700" xr:uid="{3FE85A6A-E944-449A-BAD8-5E89118A1BDA}"/>
    <cellStyle name="Background 3 3 5 3" xfId="701" xr:uid="{6988585C-AD00-4793-B2FA-4FA532BD8865}"/>
    <cellStyle name="Background 3 3 6" xfId="702" xr:uid="{9491D34C-19FD-44CE-BD56-63A035BED906}"/>
    <cellStyle name="Background 3 3 6 2" xfId="703" xr:uid="{269029B9-5B92-4253-A0B4-F0BF58C67DC4}"/>
    <cellStyle name="Background 3 3 6 3" xfId="704" xr:uid="{8800D180-FD3F-43E6-9289-79B648201D0A}"/>
    <cellStyle name="Background 3 3 7" xfId="705" xr:uid="{425C3CBC-E2E4-44E4-82C1-B9958EA6F789}"/>
    <cellStyle name="Background 3 3 7 2" xfId="706" xr:uid="{0DAF8FC4-DF79-44F6-98B3-E2143AB1EA00}"/>
    <cellStyle name="Background 3 3 7 3" xfId="707" xr:uid="{A6E5A514-0853-42C5-96E7-567CF8DD6C64}"/>
    <cellStyle name="Background 3 3 8" xfId="708" xr:uid="{B7ABEA1B-3E16-4FF1-8B61-7B9AB55A0911}"/>
    <cellStyle name="Background 3 3 9" xfId="709" xr:uid="{17748E30-BBAF-4E54-946A-5EAFEA5607B3}"/>
    <cellStyle name="Background 3 4" xfId="710" xr:uid="{DE78B97D-AEA5-4E57-8F62-3820E8BA2BFA}"/>
    <cellStyle name="Background 3 4 2" xfId="711" xr:uid="{F0E58796-8846-451C-B64B-BED292E72D80}"/>
    <cellStyle name="Background 3 4 2 2" xfId="712" xr:uid="{06F4DD10-DCF3-4919-B413-CA89AC0131E1}"/>
    <cellStyle name="Background 3 4 2 3" xfId="713" xr:uid="{B2CD501D-0283-476E-833B-7DF1B04636FC}"/>
    <cellStyle name="Background 3 4 3" xfId="714" xr:uid="{EC310919-8873-4430-84F4-D3B8DB364B0F}"/>
    <cellStyle name="Background 3 4 3 2" xfId="715" xr:uid="{3AC9D6DD-CFBB-4692-889C-A5F5673FE233}"/>
    <cellStyle name="Background 3 4 3 3" xfId="716" xr:uid="{C264C66D-6205-4F71-898F-D80B54444126}"/>
    <cellStyle name="Background 3 4 4" xfId="717" xr:uid="{2F2F7491-69AD-4057-820B-6F5EF4ED315E}"/>
    <cellStyle name="Background 3 4 4 2" xfId="718" xr:uid="{86D53884-9104-4C77-889A-7E7E8A34F502}"/>
    <cellStyle name="Background 3 4 4 3" xfId="719" xr:uid="{586630CD-2DF6-4443-A25E-3C346A7F7EC3}"/>
    <cellStyle name="Background 3 4 5" xfId="720" xr:uid="{3AE5295E-69B6-4D6E-AB51-1C5C8A610C48}"/>
    <cellStyle name="Background 3 4 5 2" xfId="721" xr:uid="{47766F74-8543-4DF4-88D3-EDF813344AA2}"/>
    <cellStyle name="Background 3 4 5 3" xfId="722" xr:uid="{FA681D8F-9A8C-47C6-8EF9-DBA969E2FE05}"/>
    <cellStyle name="Background 3 4 6" xfId="723" xr:uid="{C142C03C-4663-4159-BEEB-BA8FCAB80BD2}"/>
    <cellStyle name="Background 3 4 6 2" xfId="724" xr:uid="{BC7F1848-E41F-4201-AD1D-84F6E193B8C6}"/>
    <cellStyle name="Background 3 4 6 3" xfId="725" xr:uid="{95616672-EA5C-4DAC-90E3-AA00A9A4016F}"/>
    <cellStyle name="Background 3 4 7" xfId="726" xr:uid="{F396453A-673D-4B05-A79E-49C2E3C17B70}"/>
    <cellStyle name="Background 3 4 8" xfId="727" xr:uid="{6F4D2AB1-846C-4B3E-97E7-8E5785243E80}"/>
    <cellStyle name="Background 3 5" xfId="728" xr:uid="{8EA0B4A0-8993-4CD9-BBCE-22299F48D4C1}"/>
    <cellStyle name="Background 3 5 2" xfId="729" xr:uid="{360037E4-C37B-46E7-AA3D-329446A77812}"/>
    <cellStyle name="Background 3 5 3" xfId="730" xr:uid="{0627890F-9ECA-4F17-ACDE-A94478A02F58}"/>
    <cellStyle name="Background 3 6" xfId="731" xr:uid="{79B1DBF8-6B5D-4A03-8C87-BC31BF2BAB76}"/>
    <cellStyle name="Background 3 6 2" xfId="732" xr:uid="{89B0EB8B-8B11-4A74-BDAD-04AD3147DE72}"/>
    <cellStyle name="Background 3 6 3" xfId="733" xr:uid="{91667DB0-495E-4970-802D-C1EB6B7BA075}"/>
    <cellStyle name="Background 3 7" xfId="734" xr:uid="{49C54170-7AAE-4080-9553-4A1D964BD4D6}"/>
    <cellStyle name="Background 3 7 2" xfId="735" xr:uid="{AD0995BA-BE43-47FA-A538-3AF79D39214D}"/>
    <cellStyle name="Background 3 7 3" xfId="736" xr:uid="{4C90124E-71B4-4CA6-A052-31738784ED23}"/>
    <cellStyle name="Background 3 8" xfId="737" xr:uid="{005B701A-6AD1-4E90-863E-9696E918E366}"/>
    <cellStyle name="Background 3 9" xfId="738" xr:uid="{E9911417-EC49-407D-92BB-FE0EB81302DE}"/>
    <cellStyle name="Background 4" xfId="739" xr:uid="{1FD8234F-3BE0-424A-BD0B-DD00F57F842A}"/>
    <cellStyle name="Background 4 2" xfId="740" xr:uid="{CC2B2999-35EF-44FF-B700-326832069FAB}"/>
    <cellStyle name="Background 4 2 2" xfId="741" xr:uid="{7830189B-0D0A-42E7-AAE5-DC68DB5516C5}"/>
    <cellStyle name="Background 4 2 2 2" xfId="742" xr:uid="{383F7CAE-FF93-4EF8-BF18-CAAA1F14E7E5}"/>
    <cellStyle name="Background 4 2 2 3" xfId="743" xr:uid="{ECF29FEB-2F6A-42A6-93FF-172E121A1DB0}"/>
    <cellStyle name="Background 4 2 3" xfId="744" xr:uid="{FDAB6D72-2D47-4CEC-A0F0-96D4692FE823}"/>
    <cellStyle name="Background 4 2 3 2" xfId="745" xr:uid="{0C829790-FADE-4878-BD99-9B727BC28072}"/>
    <cellStyle name="Background 4 2 3 3" xfId="746" xr:uid="{F451E3FB-25D6-4E86-9FAC-1D9A560D59EA}"/>
    <cellStyle name="Background 4 2 4" xfId="747" xr:uid="{DE2FFCC0-B0FC-41A4-97BA-E23B533EC9C6}"/>
    <cellStyle name="Background 4 2 4 2" xfId="748" xr:uid="{B78E0FC4-E147-465F-BF1F-FEADFAC95C4D}"/>
    <cellStyle name="Background 4 2 4 3" xfId="749" xr:uid="{92CACE71-1E2F-4A13-9985-B0D4473AA943}"/>
    <cellStyle name="Background 4 2 5" xfId="750" xr:uid="{4D394A54-7406-4691-A07A-45A4CFADBF16}"/>
    <cellStyle name="Background 4 2 5 2" xfId="751" xr:uid="{53162BBC-5080-4A63-A862-42F90EDEC0D6}"/>
    <cellStyle name="Background 4 2 5 3" xfId="752" xr:uid="{5D0CE431-2A02-4EA7-9DCD-6A03BD101B28}"/>
    <cellStyle name="Background 4 2 6" xfId="753" xr:uid="{873181DF-5C8E-4A84-B067-D5926789A791}"/>
    <cellStyle name="Background 4 2 6 2" xfId="754" xr:uid="{DE69B47F-7F57-4917-93F3-85CC7358EAE1}"/>
    <cellStyle name="Background 4 2 6 3" xfId="755" xr:uid="{206AD7AB-BB82-4415-88A4-30EBB2102B6B}"/>
    <cellStyle name="Background 4 2 7" xfId="756" xr:uid="{2C272D77-7D7D-4226-8049-17E1ACA2CE90}"/>
    <cellStyle name="Background 4 2 8" xfId="757" xr:uid="{60986317-CA62-4AEE-9CD4-3284719059A7}"/>
    <cellStyle name="Background 4 3" xfId="758" xr:uid="{F5076B33-B629-4B6A-BD16-DD56722614F4}"/>
    <cellStyle name="Background 4 3 2" xfId="759" xr:uid="{F0E3330E-62BD-4916-B233-F58E440BC555}"/>
    <cellStyle name="Background 4 3 3" xfId="760" xr:uid="{6C2526A9-E4B2-4C8D-B142-8AF4A3929EE4}"/>
    <cellStyle name="Background 4 4" xfId="761" xr:uid="{49D3EA80-9D95-413A-8C5F-2522426815D5}"/>
    <cellStyle name="Background 4 4 2" xfId="762" xr:uid="{4B62F2CA-A713-4889-AAF5-20399CA4D336}"/>
    <cellStyle name="Background 4 4 3" xfId="763" xr:uid="{10137A27-F72A-42AB-8450-D2CD0583D8B2}"/>
    <cellStyle name="Background 4 5" xfId="764" xr:uid="{4C77CD56-1DE9-46F7-B653-3410BCADDC3B}"/>
    <cellStyle name="Background 4 5 2" xfId="765" xr:uid="{B4B68309-98CE-465B-95CD-ED08E17FCC6E}"/>
    <cellStyle name="Background 4 5 3" xfId="766" xr:uid="{6D465C69-9810-4607-A624-285EE0B98C4B}"/>
    <cellStyle name="Background 4 6" xfId="767" xr:uid="{9877D264-AA45-4514-8E4D-18C128FCDAED}"/>
    <cellStyle name="Background 4 6 2" xfId="768" xr:uid="{AC1C70A4-80DC-4A3D-9CC5-CEAEB471DAC6}"/>
    <cellStyle name="Background 4 6 3" xfId="769" xr:uid="{4D330ED3-B891-4F65-84BA-A1EB455EE629}"/>
    <cellStyle name="Background 4 7" xfId="770" xr:uid="{5551D2A9-AECB-420C-9262-24BD98C40303}"/>
    <cellStyle name="Background 4 7 2" xfId="771" xr:uid="{AAEAF6AC-27E4-4F08-8B00-80043989F10C}"/>
    <cellStyle name="Background 4 7 3" xfId="772" xr:uid="{3FE1CEFB-3A23-42C1-A70F-8E9EFD9BDAE9}"/>
    <cellStyle name="Background 4 8" xfId="773" xr:uid="{6FF12341-4CC5-44DA-86F2-CA88A9CF6D6A}"/>
    <cellStyle name="Background 4 9" xfId="774" xr:uid="{F8141043-3F76-456C-A473-CF17F1537390}"/>
    <cellStyle name="Background 5" xfId="775" xr:uid="{7B27E5C0-5FEA-45C6-8907-C06CAC6F5B3C}"/>
    <cellStyle name="Background 5 2" xfId="776" xr:uid="{5EA8E0E6-FA47-4D6E-BDBC-F530E3FDE94C}"/>
    <cellStyle name="Background 5 2 2" xfId="777" xr:uid="{E34503B2-46F1-4DCE-8C4C-8925EA750116}"/>
    <cellStyle name="Background 5 2 3" xfId="778" xr:uid="{DB219524-01F5-4C48-9DE4-23E9FEF41E19}"/>
    <cellStyle name="Background 5 3" xfId="779" xr:uid="{B51F0630-6E7C-479E-8D25-C52D9BDC97A5}"/>
    <cellStyle name="Background 5 3 2" xfId="780" xr:uid="{B7AAE94C-F06E-4D87-87C7-60396BF9ABB2}"/>
    <cellStyle name="Background 5 3 3" xfId="781" xr:uid="{5369D7C9-E252-4CC9-9D29-C5E12DA93C46}"/>
    <cellStyle name="Background 5 4" xfId="782" xr:uid="{BCBDD6C5-87B2-4C97-B418-57085F16E6A0}"/>
    <cellStyle name="Background 5 4 2" xfId="783" xr:uid="{E99B598B-681E-4ABB-967A-11DFFFF60684}"/>
    <cellStyle name="Background 5 4 3" xfId="784" xr:uid="{A160F33F-E084-42B6-9953-8E995044BAF4}"/>
    <cellStyle name="Background 5 5" xfId="785" xr:uid="{7D13B624-64CC-4146-AE97-EABE1469B7F1}"/>
    <cellStyle name="Background 5 5 2" xfId="786" xr:uid="{48856902-F6D7-4297-ADDD-B08B479CDBA7}"/>
    <cellStyle name="Background 5 5 3" xfId="787" xr:uid="{2D6C8C3B-0B15-4FD8-892D-E4EE33BC0185}"/>
    <cellStyle name="Background 5 6" xfId="788" xr:uid="{1C26992A-ACF0-4724-AF1C-4111EDC30F68}"/>
    <cellStyle name="Background 5 6 2" xfId="789" xr:uid="{3B0A04ED-0C6B-45DC-AB49-5A56DFE66C6E}"/>
    <cellStyle name="Background 5 6 3" xfId="790" xr:uid="{C1754CDE-1051-49F0-B9A4-4B527681A03E}"/>
    <cellStyle name="Background 5 7" xfId="791" xr:uid="{6364D372-FAD2-4746-AC75-B9B3D3FCB495}"/>
    <cellStyle name="Background 5 8" xfId="792" xr:uid="{4BEE4D15-6657-40D7-8366-8098765EBFA7}"/>
    <cellStyle name="Background 6" xfId="793" xr:uid="{3D2A1036-2C1B-4657-86D8-1416BEB8CA27}"/>
    <cellStyle name="Background 6 2" xfId="794" xr:uid="{097AA979-4569-4C90-84D7-4144CFC72847}"/>
    <cellStyle name="Background 6 3" xfId="795" xr:uid="{30672686-1AA5-431A-8796-736430C5534E}"/>
    <cellStyle name="Background 7" xfId="796" xr:uid="{56B5415A-AEA3-4D2D-A314-CAD4BC2BB04A}"/>
    <cellStyle name="Background 7 2" xfId="797" xr:uid="{AAA212C6-D1F6-49E8-82DD-890919275946}"/>
    <cellStyle name="Background 7 3" xfId="798" xr:uid="{542A3065-A8D3-4FBF-9F73-E9F0A1389F6C}"/>
    <cellStyle name="Background 8" xfId="799" xr:uid="{29F4F1FC-CAFE-46EB-825C-95A64A7A6399}"/>
    <cellStyle name="Background 8 2" xfId="800" xr:uid="{82AE9DBC-79E2-42E7-94B1-A6F856370268}"/>
    <cellStyle name="Background 8 3" xfId="801" xr:uid="{4C894D0D-BBBA-4207-93A2-011D88A41485}"/>
    <cellStyle name="Background 9" xfId="802" xr:uid="{4FC187CD-C1DB-4E21-8A35-A856A7EEBE5F}"/>
    <cellStyle name="Bad" xfId="5716" builtinId="27" customBuiltin="1"/>
    <cellStyle name="Bad 2" xfId="803" xr:uid="{3A04E720-648E-4970-B994-82707DD08C29}"/>
    <cellStyle name="Bad 2 2" xfId="804" xr:uid="{FFD2488F-15ED-4E1E-B9E1-0CCD6109666F}"/>
    <cellStyle name="Bad 3" xfId="805" xr:uid="{8C10EB6C-6168-46DB-8A77-34B887EA465F}"/>
    <cellStyle name="Bad 4" xfId="806" xr:uid="{452B32DF-CBD1-4291-AA22-52F22712B9B9}"/>
    <cellStyle name="bigred" xfId="807" xr:uid="{26351C17-C1BC-4769-AD66-B8A3E07BB0CF}"/>
    <cellStyle name="BorderAreas" xfId="808" xr:uid="{33EFA912-A257-4CEF-94EA-D10E5C6D1AA4}"/>
    <cellStyle name="Calc Currency (0)" xfId="809" xr:uid="{D1A0B265-8B4C-48E2-ABF0-04B88C497F32}"/>
    <cellStyle name="Calc Currency (2)" xfId="810" xr:uid="{A49D926C-8385-435A-8EC6-43DAC9BD7A34}"/>
    <cellStyle name="Calc Percent (0)" xfId="811" xr:uid="{849FAFB5-6349-4781-9138-793785B0DE2F}"/>
    <cellStyle name="Calc Percent (1)" xfId="812" xr:uid="{3529DCE5-C190-4277-9FA0-A08799CF1280}"/>
    <cellStyle name="Calc Percent (2)" xfId="813" xr:uid="{E22ABEF7-0788-4980-9528-22A8D6635152}"/>
    <cellStyle name="Calc Units (0)" xfId="814" xr:uid="{0FDC4F23-D6C6-4BE4-9500-D07D454AD39E}"/>
    <cellStyle name="Calc Units (1)" xfId="815" xr:uid="{6834ACFB-D644-4D23-8B58-0406ACFC509B}"/>
    <cellStyle name="Calc Units (2)" xfId="816" xr:uid="{A6F832E6-14D8-4480-AF04-91402C618C90}"/>
    <cellStyle name="calculate" xfId="817" xr:uid="{5A3F6F57-4E07-4B76-8D9D-0C429268956F}"/>
    <cellStyle name="calculate 2" xfId="818" xr:uid="{2C75EBA7-A49A-4384-8374-83228C77C68D}"/>
    <cellStyle name="Calculation" xfId="5720" builtinId="22" customBuiltin="1"/>
    <cellStyle name="Calculation 2" xfId="819" xr:uid="{BDF5CB23-40DB-4900-B482-6DA6DC783AA5}"/>
    <cellStyle name="Calculation 2 10" xfId="820" xr:uid="{A0A02C6B-92B8-472E-9390-6EE9B5F994D9}"/>
    <cellStyle name="Calculation 2 2" xfId="821" xr:uid="{8CD82C85-5482-48FF-952C-E5910C7E6C33}"/>
    <cellStyle name="Calculation 2 2 2" xfId="822" xr:uid="{0DFF23C8-F9B8-4E8A-B5AB-E220154ABEE6}"/>
    <cellStyle name="Calculation 2 2 2 2" xfId="823" xr:uid="{976AE986-4C78-42F3-8A92-3C502264336C}"/>
    <cellStyle name="Calculation 2 2 2 2 2" xfId="824" xr:uid="{144AD167-8331-41F5-8742-7C66EF0B978C}"/>
    <cellStyle name="Calculation 2 2 2 2 2 2" xfId="825" xr:uid="{AEE6CBEE-BF02-4315-B77E-05CF5A786B02}"/>
    <cellStyle name="Calculation 2 2 2 2 2 2 2" xfId="826" xr:uid="{20AD69E3-CD09-472D-B62B-B0517746433B}"/>
    <cellStyle name="Calculation 2 2 2 2 2 2 3" xfId="827" xr:uid="{3A164BB7-D807-4AB0-971F-54915D14D9DA}"/>
    <cellStyle name="Calculation 2 2 2 2 2 3" xfId="828" xr:uid="{F208CEFF-B78F-4E5F-B436-DD3636D273A6}"/>
    <cellStyle name="Calculation 2 2 2 2 2 3 2" xfId="829" xr:uid="{74D62B42-47D2-4F6A-960B-6A246DEBDA71}"/>
    <cellStyle name="Calculation 2 2 2 2 2 3 3" xfId="830" xr:uid="{23871655-1978-4470-AEF9-07D502C2CC73}"/>
    <cellStyle name="Calculation 2 2 2 2 2 4" xfId="831" xr:uid="{6EA75D5B-50CC-41BB-AEC5-33A6B47CA64E}"/>
    <cellStyle name="Calculation 2 2 2 2 2 4 2" xfId="832" xr:uid="{D026C30F-8E64-4CCE-98CD-130E7D9490E9}"/>
    <cellStyle name="Calculation 2 2 2 2 2 4 3" xfId="833" xr:uid="{F397F7C5-767B-4EA5-8AD7-06FD673A0B38}"/>
    <cellStyle name="Calculation 2 2 2 2 2 5" xfId="834" xr:uid="{DC83AD89-771C-4B5A-BA55-18AE55567889}"/>
    <cellStyle name="Calculation 2 2 2 2 2 5 2" xfId="835" xr:uid="{0BB8F883-ABE2-4F89-950A-7532B98A9322}"/>
    <cellStyle name="Calculation 2 2 2 2 2 5 3" xfId="836" xr:uid="{14D0CEDF-D749-4C0F-A696-17F29A565276}"/>
    <cellStyle name="Calculation 2 2 2 2 2 6" xfId="837" xr:uid="{C0812F7E-3D9E-4F1B-A347-EE12879A60CD}"/>
    <cellStyle name="Calculation 2 2 2 2 2 6 2" xfId="838" xr:uid="{AE699BD1-22EF-4C16-AEF6-02A632C2BECB}"/>
    <cellStyle name="Calculation 2 2 2 2 2 6 3" xfId="839" xr:uid="{BD4D2BCE-3E60-4D9E-9ECD-618FF0BAF955}"/>
    <cellStyle name="Calculation 2 2 2 2 2 7" xfId="840" xr:uid="{D398314F-3FC3-4233-9767-22D991925842}"/>
    <cellStyle name="Calculation 2 2 2 2 2 8" xfId="841" xr:uid="{3B51FAED-424D-4F99-8B1B-6E6CD5BAA528}"/>
    <cellStyle name="Calculation 2 2 2 2 3" xfId="842" xr:uid="{B3373C42-7552-46D2-970E-8EAA63F14556}"/>
    <cellStyle name="Calculation 2 2 2 2 3 2" xfId="843" xr:uid="{02948373-D31E-4E33-A399-B8C890C1ACC4}"/>
    <cellStyle name="Calculation 2 2 2 2 3 3" xfId="844" xr:uid="{0C7DC768-1A93-45CD-8DDE-EECAFD1288D5}"/>
    <cellStyle name="Calculation 2 2 2 2 4" xfId="845" xr:uid="{371C9329-47EA-4A8C-AB0D-AAB4AF6F184F}"/>
    <cellStyle name="Calculation 2 2 2 2 4 2" xfId="846" xr:uid="{E2936210-5E61-4455-98BB-FE0BE0839978}"/>
    <cellStyle name="Calculation 2 2 2 2 4 3" xfId="847" xr:uid="{C9B6D84E-D360-4DD3-9998-F352EFC06C7A}"/>
    <cellStyle name="Calculation 2 2 2 2 5" xfId="848" xr:uid="{B3F5BD9B-56F9-4A53-B6BE-223AF994897C}"/>
    <cellStyle name="Calculation 2 2 2 2 5 2" xfId="849" xr:uid="{AACDBE1E-D876-4FF3-AFDC-9C91DFAFCC54}"/>
    <cellStyle name="Calculation 2 2 2 2 5 3" xfId="850" xr:uid="{3B8EC20E-4C16-4E65-BDE5-C07428FBD6F5}"/>
    <cellStyle name="Calculation 2 2 2 2 6" xfId="851" xr:uid="{B6B32CD6-0FBF-44DB-AC2C-3CB5DE324926}"/>
    <cellStyle name="Calculation 2 2 2 2 6 2" xfId="852" xr:uid="{748AE15E-49DA-456D-AF3B-6C89F826B81B}"/>
    <cellStyle name="Calculation 2 2 2 2 6 3" xfId="853" xr:uid="{ECAB495D-5FC2-47FE-BE8A-BC365CEAC865}"/>
    <cellStyle name="Calculation 2 2 2 2 7" xfId="854" xr:uid="{AF889AEA-46AF-40B1-8ACF-6316415A7AE6}"/>
    <cellStyle name="Calculation 2 2 2 2 7 2" xfId="855" xr:uid="{DF32E717-E167-4C54-962A-88F865196DD2}"/>
    <cellStyle name="Calculation 2 2 2 2 7 3" xfId="856" xr:uid="{A3C662A6-14B2-452C-BFAD-DF7262DB2C8B}"/>
    <cellStyle name="Calculation 2 2 2 2 8" xfId="857" xr:uid="{07BCF8F6-15ED-4C3C-AEA4-739218AB11DE}"/>
    <cellStyle name="Calculation 2 2 2 2 9" xfId="858" xr:uid="{ED3F5AA0-A028-4D30-BC2C-2D359DC3B3C5}"/>
    <cellStyle name="Calculation 2 2 2 3" xfId="859" xr:uid="{36C07CD4-EEA2-4FD1-95E5-6AE0BD2D1D0F}"/>
    <cellStyle name="Calculation 2 2 2 3 2" xfId="860" xr:uid="{64E17140-25B1-44B7-A9A9-CCE4DA55258D}"/>
    <cellStyle name="Calculation 2 2 2 3 2 2" xfId="861" xr:uid="{DADB6572-AE9A-4293-85DD-76C40F68E99A}"/>
    <cellStyle name="Calculation 2 2 2 3 2 3" xfId="862" xr:uid="{99C6C054-F7DB-471F-9537-CFEDB40B6DD6}"/>
    <cellStyle name="Calculation 2 2 2 3 3" xfId="863" xr:uid="{300F925D-D8A7-4100-918F-728CB96039CD}"/>
    <cellStyle name="Calculation 2 2 2 3 3 2" xfId="864" xr:uid="{309E6F9D-C3CC-4949-888C-B4B495A0BA7E}"/>
    <cellStyle name="Calculation 2 2 2 3 3 3" xfId="865" xr:uid="{8466412E-434E-4CA7-AFAF-D42656B59410}"/>
    <cellStyle name="Calculation 2 2 2 3 4" xfId="866" xr:uid="{4AA3909A-AD1A-420D-B78F-2B60F393CD3D}"/>
    <cellStyle name="Calculation 2 2 2 3 4 2" xfId="867" xr:uid="{B65BC9B9-7006-4AC1-8FE7-1494C474C8C3}"/>
    <cellStyle name="Calculation 2 2 2 3 4 3" xfId="868" xr:uid="{8F424E4F-F722-4A6B-9AD9-C1528F68048D}"/>
    <cellStyle name="Calculation 2 2 2 3 5" xfId="869" xr:uid="{1B4C8E56-6C54-4A9F-B77C-F20309AAD650}"/>
    <cellStyle name="Calculation 2 2 2 3 5 2" xfId="870" xr:uid="{24D7710D-0E45-4EB0-869C-C5329EDA374B}"/>
    <cellStyle name="Calculation 2 2 2 3 5 3" xfId="871" xr:uid="{DBFF8FC5-FA86-49E3-8723-FEFB003BC78F}"/>
    <cellStyle name="Calculation 2 2 2 3 6" xfId="872" xr:uid="{BA694050-6367-4548-8971-309E9686E86B}"/>
    <cellStyle name="Calculation 2 2 2 3 6 2" xfId="873" xr:uid="{03DD633F-AF4E-42CF-91E7-485E6C12730A}"/>
    <cellStyle name="Calculation 2 2 2 3 6 3" xfId="874" xr:uid="{36F40F98-804D-4398-9321-4AFF2555F36B}"/>
    <cellStyle name="Calculation 2 2 2 3 7" xfId="875" xr:uid="{D8E87A78-650D-4F71-A759-49B09FDE24B9}"/>
    <cellStyle name="Calculation 2 2 2 3 8" xfId="876" xr:uid="{49853644-404D-4D13-9935-9F99841F4469}"/>
    <cellStyle name="Calculation 2 2 2 4" xfId="877" xr:uid="{C81D526A-CED3-41E0-BCE3-3CA759CFEA8B}"/>
    <cellStyle name="Calculation 2 2 2 4 2" xfId="878" xr:uid="{834CBE23-7AEC-4ED7-A825-263FE720F0AE}"/>
    <cellStyle name="Calculation 2 2 2 4 3" xfId="879" xr:uid="{958CAF3F-0E7B-49AA-A4EB-5147E4C8CB2B}"/>
    <cellStyle name="Calculation 2 2 2 5" xfId="880" xr:uid="{88D97332-35B4-4042-B4A5-0AF733C60A41}"/>
    <cellStyle name="Calculation 2 2 2 5 2" xfId="881" xr:uid="{F0DD1242-1A0F-4E4A-8DBD-D0B148669427}"/>
    <cellStyle name="Calculation 2 2 2 5 3" xfId="882" xr:uid="{B7363189-E905-4E5C-BDBB-5FB2BC40F2DF}"/>
    <cellStyle name="Calculation 2 2 2 6" xfId="883" xr:uid="{09246958-1E61-4C64-AEAF-8F71965F7E49}"/>
    <cellStyle name="Calculation 2 2 2 6 2" xfId="884" xr:uid="{4582D7D7-129D-46AF-BAE1-2A13AD4E22BB}"/>
    <cellStyle name="Calculation 2 2 2 6 3" xfId="885" xr:uid="{056418A2-5493-4F90-83E8-E816F9B50671}"/>
    <cellStyle name="Calculation 2 2 2 7" xfId="886" xr:uid="{2DE3B825-E0D5-4E88-AB33-CC2AC395B6D1}"/>
    <cellStyle name="Calculation 2 2 2 8" xfId="887" xr:uid="{A3BAB897-8C15-4D5E-B60E-739CB4D85D04}"/>
    <cellStyle name="Calculation 2 2 3" xfId="888" xr:uid="{C973AC9F-01E3-46FF-A565-1D3D6450D7E5}"/>
    <cellStyle name="Calculation 2 2 3 2" xfId="889" xr:uid="{AFE1C92D-01C1-4C63-9673-D9317060B7AF}"/>
    <cellStyle name="Calculation 2 2 3 2 2" xfId="890" xr:uid="{46DCE4AA-0583-4E75-836A-11AB1328884A}"/>
    <cellStyle name="Calculation 2 2 3 2 2 2" xfId="891" xr:uid="{B1C29FF8-B2FD-463E-A981-8F7DD2616716}"/>
    <cellStyle name="Calculation 2 2 3 2 2 3" xfId="892" xr:uid="{E9988473-B4EC-450C-A341-5A4B45A4C9F5}"/>
    <cellStyle name="Calculation 2 2 3 2 3" xfId="893" xr:uid="{7B3DC880-3127-4223-82D9-F18036D20499}"/>
    <cellStyle name="Calculation 2 2 3 2 3 2" xfId="894" xr:uid="{5ACCF74F-FA9F-4DCA-9D3C-BADBE8313D45}"/>
    <cellStyle name="Calculation 2 2 3 2 3 3" xfId="895" xr:uid="{6B3BFA55-FBC8-4C49-9610-543B920E95FD}"/>
    <cellStyle name="Calculation 2 2 3 2 4" xfId="896" xr:uid="{018D3F55-45CE-4266-9D60-49116BEB14E4}"/>
    <cellStyle name="Calculation 2 2 3 2 4 2" xfId="897" xr:uid="{C20251CB-8636-425F-BF55-B5634D8D5DE7}"/>
    <cellStyle name="Calculation 2 2 3 2 4 3" xfId="898" xr:uid="{FCBF847E-6532-4B54-AAE7-36950FB503D7}"/>
    <cellStyle name="Calculation 2 2 3 2 5" xfId="899" xr:uid="{ED4E8810-581C-466F-93C7-A20CA84CB1FC}"/>
    <cellStyle name="Calculation 2 2 3 2 5 2" xfId="900" xr:uid="{0BB14229-BA51-4CD9-8775-65DF75DF738E}"/>
    <cellStyle name="Calculation 2 2 3 2 5 3" xfId="901" xr:uid="{BA5A2D86-DCC5-4A96-9F71-60D747FCFC78}"/>
    <cellStyle name="Calculation 2 2 3 2 6" xfId="902" xr:uid="{8A942E49-22AF-48AA-9E03-4F46627E2C88}"/>
    <cellStyle name="Calculation 2 2 3 2 6 2" xfId="903" xr:uid="{80EBCC5A-8258-4578-BFEA-093E31E3630E}"/>
    <cellStyle name="Calculation 2 2 3 2 6 3" xfId="904" xr:uid="{E131CA38-EC8E-436E-9FDE-DAE4C995003F}"/>
    <cellStyle name="Calculation 2 2 3 2 7" xfId="905" xr:uid="{792B1537-2424-4DEF-8B1C-1F382495AB3D}"/>
    <cellStyle name="Calculation 2 2 3 2 8" xfId="906" xr:uid="{28663990-78AC-488F-AD36-3516E95A7764}"/>
    <cellStyle name="Calculation 2 2 3 3" xfId="907" xr:uid="{2254CC52-AADE-4ED5-BA0A-1814DBECC8BD}"/>
    <cellStyle name="Calculation 2 2 3 3 2" xfId="908" xr:uid="{BA2DF653-CB1E-43C6-BAC7-D7552A0FE8CA}"/>
    <cellStyle name="Calculation 2 2 3 3 3" xfId="909" xr:uid="{4386133B-029E-498C-8E05-68475EAA8FC8}"/>
    <cellStyle name="Calculation 2 2 3 4" xfId="910" xr:uid="{153B9557-C42A-4840-AAF7-0B85E449166B}"/>
    <cellStyle name="Calculation 2 2 3 4 2" xfId="911" xr:uid="{A08DAF88-28AB-4699-AE03-9D50F459D33D}"/>
    <cellStyle name="Calculation 2 2 3 4 3" xfId="912" xr:uid="{62285D7F-4128-4F2B-A080-4CF1F058781A}"/>
    <cellStyle name="Calculation 2 2 3 5" xfId="913" xr:uid="{E1CEAD75-9001-4F08-A3E0-EFB6B5A4D744}"/>
    <cellStyle name="Calculation 2 2 3 5 2" xfId="914" xr:uid="{D43B4511-1C3D-4030-9686-75B7E36EBA1D}"/>
    <cellStyle name="Calculation 2 2 3 5 3" xfId="915" xr:uid="{06CCE908-D928-41AF-B1C1-996262B2DE0F}"/>
    <cellStyle name="Calculation 2 2 3 6" xfId="916" xr:uid="{EBCD7EFA-83FD-40E4-BD91-BF7A6619BE00}"/>
    <cellStyle name="Calculation 2 2 3 6 2" xfId="917" xr:uid="{BFC25450-EA12-44FF-A68A-4423DDDA50C2}"/>
    <cellStyle name="Calculation 2 2 3 6 3" xfId="918" xr:uid="{D22AB483-9755-4CC8-B826-EAF1DAECB183}"/>
    <cellStyle name="Calculation 2 2 3 7" xfId="919" xr:uid="{9ECBBC00-800E-45F6-B62D-4079A9436BFB}"/>
    <cellStyle name="Calculation 2 2 3 7 2" xfId="920" xr:uid="{306E988C-BA57-40B4-B4FF-3C6B02E1856E}"/>
    <cellStyle name="Calculation 2 2 3 7 3" xfId="921" xr:uid="{BD9430E9-535F-4E2B-BB63-5B180551AB55}"/>
    <cellStyle name="Calculation 2 2 3 8" xfId="922" xr:uid="{2F469C9D-155B-4F38-ACD0-28336E59D380}"/>
    <cellStyle name="Calculation 2 2 3 9" xfId="923" xr:uid="{43F3D36F-D189-48A9-B2B2-2B3673435B1F}"/>
    <cellStyle name="Calculation 2 2 4" xfId="924" xr:uid="{0BD3ADA2-9F14-45F8-B57F-BB145BA9B9C0}"/>
    <cellStyle name="Calculation 2 2 4 2" xfId="925" xr:uid="{3DA02214-27B0-4A2D-A448-F57D54793358}"/>
    <cellStyle name="Calculation 2 2 4 2 2" xfId="926" xr:uid="{F41A99E7-25A0-46BA-8E80-084C04F4A64D}"/>
    <cellStyle name="Calculation 2 2 4 2 3" xfId="927" xr:uid="{D82C3E2F-1F0F-4EFF-93DE-A87AB699295C}"/>
    <cellStyle name="Calculation 2 2 4 3" xfId="928" xr:uid="{BDD64941-BADA-4ABA-BDE8-C3B7578FD298}"/>
    <cellStyle name="Calculation 2 2 4 3 2" xfId="929" xr:uid="{CCB28846-5A77-4D34-8831-E1B5C95264FB}"/>
    <cellStyle name="Calculation 2 2 4 3 3" xfId="930" xr:uid="{BC164EC2-357B-4F5C-B408-B2C068E2F382}"/>
    <cellStyle name="Calculation 2 2 4 4" xfId="931" xr:uid="{898CF8F0-8C76-4F2A-AA5E-B7FB5AC86FC4}"/>
    <cellStyle name="Calculation 2 2 4 4 2" xfId="932" xr:uid="{55D8A50F-B6FE-4F96-8C36-8976D633A827}"/>
    <cellStyle name="Calculation 2 2 4 4 3" xfId="933" xr:uid="{8E458052-44EE-499D-ABAD-271E35B96019}"/>
    <cellStyle name="Calculation 2 2 4 5" xfId="934" xr:uid="{6D536212-C8F0-468B-8D87-82E310191866}"/>
    <cellStyle name="Calculation 2 2 4 5 2" xfId="935" xr:uid="{0B0AA11F-F498-4D97-AD06-3F649F8224C3}"/>
    <cellStyle name="Calculation 2 2 4 5 3" xfId="936" xr:uid="{3479A010-6737-48A8-8208-3051CF3185F8}"/>
    <cellStyle name="Calculation 2 2 4 6" xfId="937" xr:uid="{21078688-8E78-4168-9D11-6BD394806D58}"/>
    <cellStyle name="Calculation 2 2 4 6 2" xfId="938" xr:uid="{DBA2C1EF-A480-4829-ADE9-F88995225373}"/>
    <cellStyle name="Calculation 2 2 4 6 3" xfId="939" xr:uid="{964B101A-0FF1-4C9F-90B3-48B5FED6D407}"/>
    <cellStyle name="Calculation 2 2 4 7" xfId="940" xr:uid="{E01BA3A4-F3DC-4EDE-8EF3-1D57A9DC81DF}"/>
    <cellStyle name="Calculation 2 2 4 8" xfId="941" xr:uid="{E4A3988B-72EE-4C2F-AE68-EA515A1BB8C9}"/>
    <cellStyle name="Calculation 2 2 5" xfId="942" xr:uid="{F057995F-20BA-4957-A4D4-30F0ACA1C4D2}"/>
    <cellStyle name="Calculation 2 2 5 2" xfId="943" xr:uid="{7804DAD7-24F0-4577-B2A2-99103C5D1A34}"/>
    <cellStyle name="Calculation 2 2 5 3" xfId="944" xr:uid="{D72AB77E-1E07-4709-BE88-230A798B62CF}"/>
    <cellStyle name="Calculation 2 2 6" xfId="945" xr:uid="{19B10D77-E2E8-4027-BE91-58A4EA2340A5}"/>
    <cellStyle name="Calculation 2 2 6 2" xfId="946" xr:uid="{EC42056C-CC32-430C-B121-DE48BE5B5D02}"/>
    <cellStyle name="Calculation 2 2 6 3" xfId="947" xr:uid="{9095FBEC-B1FC-491F-A338-DAB48383D206}"/>
    <cellStyle name="Calculation 2 2 7" xfId="948" xr:uid="{88A23204-4AD7-4927-B01A-8B7E69B78E0A}"/>
    <cellStyle name="Calculation 2 2 7 2" xfId="949" xr:uid="{A3700F8F-8D8C-439A-A840-DEC22C65E56B}"/>
    <cellStyle name="Calculation 2 2 7 3" xfId="950" xr:uid="{6FC11D54-592B-4C7D-B2E6-CB67EEC9DEA0}"/>
    <cellStyle name="Calculation 2 2 8" xfId="951" xr:uid="{B87C83CB-8BD7-41D7-99D1-4859AA7650A3}"/>
    <cellStyle name="Calculation 2 2 9" xfId="952" xr:uid="{65BA9DA5-B871-4D53-87D7-03E113EAE44C}"/>
    <cellStyle name="Calculation 2 3" xfId="953" xr:uid="{11FE5BEC-F2F1-4DAA-8682-9D252E98F0F1}"/>
    <cellStyle name="Calculation 2 3 2" xfId="954" xr:uid="{6A301EB7-383A-4028-8687-55B64B91F050}"/>
    <cellStyle name="Calculation 2 3 2 2" xfId="955" xr:uid="{08EE6905-FDB2-4CC9-9274-3CBEC94D3462}"/>
    <cellStyle name="Calculation 2 3 2 2 2" xfId="956" xr:uid="{AF69E192-8D85-4EC1-BAEF-81981816980E}"/>
    <cellStyle name="Calculation 2 3 2 2 2 2" xfId="957" xr:uid="{CB4A5736-E366-4A1F-BF04-139B44DDC305}"/>
    <cellStyle name="Calculation 2 3 2 2 2 3" xfId="958" xr:uid="{D0509CE2-7672-41E8-AAFC-1E15B703903C}"/>
    <cellStyle name="Calculation 2 3 2 2 3" xfId="959" xr:uid="{99C53688-AD53-465B-AD8B-14572F407FA9}"/>
    <cellStyle name="Calculation 2 3 2 2 3 2" xfId="960" xr:uid="{863CA190-1F7E-4669-9414-C82BD723B617}"/>
    <cellStyle name="Calculation 2 3 2 2 3 3" xfId="961" xr:uid="{9D551C32-B312-433D-848D-5E7EE2917082}"/>
    <cellStyle name="Calculation 2 3 2 2 4" xfId="962" xr:uid="{E9F8E99E-3FB1-40DB-A869-C4BB5C46121F}"/>
    <cellStyle name="Calculation 2 3 2 2 4 2" xfId="963" xr:uid="{F4A283E8-0924-4707-807C-EE01F463F10D}"/>
    <cellStyle name="Calculation 2 3 2 2 4 3" xfId="964" xr:uid="{083DFC90-0EEB-4F70-A551-2172CEB6CEB8}"/>
    <cellStyle name="Calculation 2 3 2 2 5" xfId="965" xr:uid="{4B97C73C-83D7-4715-9B05-F6B0DBCCB5EF}"/>
    <cellStyle name="Calculation 2 3 2 2 5 2" xfId="966" xr:uid="{5632F444-CF4C-4D7C-8589-C36BF023C7E5}"/>
    <cellStyle name="Calculation 2 3 2 2 5 3" xfId="967" xr:uid="{79925C22-E2AC-42CB-9D23-9C39A8730C65}"/>
    <cellStyle name="Calculation 2 3 2 2 6" xfId="968" xr:uid="{7D976D53-7DEB-4DA7-B161-63C7DC93D11A}"/>
    <cellStyle name="Calculation 2 3 2 2 6 2" xfId="969" xr:uid="{9A841BDA-5C13-4210-AD41-E56D9928CE18}"/>
    <cellStyle name="Calculation 2 3 2 2 6 3" xfId="970" xr:uid="{BB69C3D0-B17E-48B3-A06D-B2EF1D463B20}"/>
    <cellStyle name="Calculation 2 3 2 2 7" xfId="971" xr:uid="{87DAB53E-4FB2-4BB8-B364-42A8A176654F}"/>
    <cellStyle name="Calculation 2 3 2 2 8" xfId="972" xr:uid="{2A00EC7F-C1E5-4436-8C40-A3913FD2ACCB}"/>
    <cellStyle name="Calculation 2 3 2 3" xfId="973" xr:uid="{C92D34F2-C9C4-48FB-8B99-9FE1D7619AF5}"/>
    <cellStyle name="Calculation 2 3 2 3 2" xfId="974" xr:uid="{68E58AD9-9A87-4562-9CA3-FC59E4C33137}"/>
    <cellStyle name="Calculation 2 3 2 3 3" xfId="975" xr:uid="{4D61ED58-D7DE-42A2-BF00-4C4B996C7AE9}"/>
    <cellStyle name="Calculation 2 3 2 4" xfId="976" xr:uid="{CCE26964-B060-499B-8C43-61E44A5C7E5C}"/>
    <cellStyle name="Calculation 2 3 2 4 2" xfId="977" xr:uid="{C51C05F4-D507-4FCA-9057-849ECFA0FBE3}"/>
    <cellStyle name="Calculation 2 3 2 4 3" xfId="978" xr:uid="{396B5D5C-99BD-423E-A43B-648900A12BA9}"/>
    <cellStyle name="Calculation 2 3 2 5" xfId="979" xr:uid="{53E5B623-CB6D-4B8D-8DE1-E6E4E102A78F}"/>
    <cellStyle name="Calculation 2 3 2 5 2" xfId="980" xr:uid="{9325BB4C-6E41-4975-BB41-B0DDAA280C75}"/>
    <cellStyle name="Calculation 2 3 2 5 3" xfId="981" xr:uid="{1E57B860-AF87-4556-8193-F6E79159722D}"/>
    <cellStyle name="Calculation 2 3 2 6" xfId="982" xr:uid="{D831582F-6721-4F74-B63F-9F7220B59124}"/>
    <cellStyle name="Calculation 2 3 2 6 2" xfId="983" xr:uid="{EB046E1D-C170-4484-A697-35323B7CB783}"/>
    <cellStyle name="Calculation 2 3 2 6 3" xfId="984" xr:uid="{F26A5908-7990-43E0-8599-698CBB1AAACD}"/>
    <cellStyle name="Calculation 2 3 2 7" xfId="985" xr:uid="{D58BEA8C-F906-42DD-91E9-22DB77454599}"/>
    <cellStyle name="Calculation 2 3 2 7 2" xfId="986" xr:uid="{62EA26B2-BCD4-482D-B1F1-1668EB7BFB1E}"/>
    <cellStyle name="Calculation 2 3 2 7 3" xfId="987" xr:uid="{01FED820-F3A5-4A25-82EE-F214F7869432}"/>
    <cellStyle name="Calculation 2 3 2 8" xfId="988" xr:uid="{0FAD8C4B-8F94-4423-811C-9F780D9D4D40}"/>
    <cellStyle name="Calculation 2 3 2 9" xfId="989" xr:uid="{6183DB9E-5B31-4C8C-91E8-ABE53EA7880E}"/>
    <cellStyle name="Calculation 2 3 3" xfId="990" xr:uid="{44A3E05B-2F5B-40E7-8449-37333B1B3C3A}"/>
    <cellStyle name="Calculation 2 3 3 2" xfId="991" xr:uid="{52BA4F30-CFD5-4632-B72C-2B8DD95E31A6}"/>
    <cellStyle name="Calculation 2 3 3 2 2" xfId="992" xr:uid="{41831F5B-51C4-4E7F-930C-78A3390C34CD}"/>
    <cellStyle name="Calculation 2 3 3 2 3" xfId="993" xr:uid="{D736319D-46A4-4A51-95E0-DD7101A1092C}"/>
    <cellStyle name="Calculation 2 3 3 3" xfId="994" xr:uid="{B643A3FD-8F58-4127-BA39-B201F344938B}"/>
    <cellStyle name="Calculation 2 3 3 3 2" xfId="995" xr:uid="{B30847A6-22BA-4FAE-B572-4D94A57DD69A}"/>
    <cellStyle name="Calculation 2 3 3 3 3" xfId="996" xr:uid="{389A2776-3339-4E56-AC8D-82A7D03E5BAB}"/>
    <cellStyle name="Calculation 2 3 3 4" xfId="997" xr:uid="{7FBF5B63-16B0-4C74-B9D9-99AC0F121280}"/>
    <cellStyle name="Calculation 2 3 3 4 2" xfId="998" xr:uid="{11DC9C39-1744-4B41-ADCD-0491942B4D57}"/>
    <cellStyle name="Calculation 2 3 3 4 3" xfId="999" xr:uid="{52114458-5613-4AC2-8E85-6F6CB1838159}"/>
    <cellStyle name="Calculation 2 3 3 5" xfId="1000" xr:uid="{3231C61A-69C1-4B56-BF12-6443F99064F6}"/>
    <cellStyle name="Calculation 2 3 3 5 2" xfId="1001" xr:uid="{6A6A7AA4-425A-4882-B60A-676F30054C4B}"/>
    <cellStyle name="Calculation 2 3 3 5 3" xfId="1002" xr:uid="{F0722C86-4664-4CCD-B5E6-DFF0DCB76E78}"/>
    <cellStyle name="Calculation 2 3 3 6" xfId="1003" xr:uid="{606BBD50-5763-4622-A03B-90E661C04764}"/>
    <cellStyle name="Calculation 2 3 3 6 2" xfId="1004" xr:uid="{D111777C-DCE9-4788-873D-5597CE939D09}"/>
    <cellStyle name="Calculation 2 3 3 6 3" xfId="1005" xr:uid="{9699D3CB-A201-4730-A501-A13A6F8FBEC5}"/>
    <cellStyle name="Calculation 2 3 3 7" xfId="1006" xr:uid="{5D2FE35B-7BB7-4B80-95CF-5D22646D43F9}"/>
    <cellStyle name="Calculation 2 3 3 8" xfId="1007" xr:uid="{FAF36D53-C4F6-4DB2-A61B-C557288D2A62}"/>
    <cellStyle name="Calculation 2 3 4" xfId="1008" xr:uid="{E565C870-8383-4612-842E-70C365EC688C}"/>
    <cellStyle name="Calculation 2 3 4 2" xfId="1009" xr:uid="{F72BA214-8AB7-4356-8EE0-71F262AE15BA}"/>
    <cellStyle name="Calculation 2 3 4 3" xfId="1010" xr:uid="{BC0027F0-FEE7-4ACC-B578-3C11A40B8C92}"/>
    <cellStyle name="Calculation 2 3 5" xfId="1011" xr:uid="{8EFA01CB-15B2-4938-AA21-979BE89BAF02}"/>
    <cellStyle name="Calculation 2 3 5 2" xfId="1012" xr:uid="{10526730-CFF0-4255-B2ED-89E291F375B1}"/>
    <cellStyle name="Calculation 2 3 5 3" xfId="1013" xr:uid="{AFC4B230-27BC-44E4-9FDF-E45271DF2665}"/>
    <cellStyle name="Calculation 2 3 6" xfId="1014" xr:uid="{7D1BFF59-876A-4C52-BC1A-8BA9636B5D3F}"/>
    <cellStyle name="Calculation 2 3 6 2" xfId="1015" xr:uid="{E3DD0E00-DC1D-4CDB-A725-C69CAE376AEF}"/>
    <cellStyle name="Calculation 2 3 6 3" xfId="1016" xr:uid="{D9AC7CCB-5B3C-4E11-9145-B4FCACB2D8FB}"/>
    <cellStyle name="Calculation 2 3 7" xfId="1017" xr:uid="{5ED6E359-95D2-46BF-AB03-68622779289B}"/>
    <cellStyle name="Calculation 2 3 8" xfId="1018" xr:uid="{E2928BCB-9913-41BA-BFB6-A1DB869C8F60}"/>
    <cellStyle name="Calculation 2 4" xfId="1019" xr:uid="{6B29477E-953E-4140-A1EC-F8E5EB5F4765}"/>
    <cellStyle name="Calculation 2 4 2" xfId="1020" xr:uid="{23180916-A2F5-48CB-90A5-74591E1EAB79}"/>
    <cellStyle name="Calculation 2 4 2 2" xfId="1021" xr:uid="{EAA046FF-1D64-4D4C-BF82-175855F550CB}"/>
    <cellStyle name="Calculation 2 4 2 2 2" xfId="1022" xr:uid="{1DE4A4C0-B0CA-42C6-96F6-F4A5208448D2}"/>
    <cellStyle name="Calculation 2 4 2 2 3" xfId="1023" xr:uid="{62B2A8A0-6BA9-4B79-85F9-44EE39AC509A}"/>
    <cellStyle name="Calculation 2 4 2 3" xfId="1024" xr:uid="{7029B551-A8AC-4020-86E5-7B8710D140FE}"/>
    <cellStyle name="Calculation 2 4 2 3 2" xfId="1025" xr:uid="{A8DE7F7A-2824-48AE-9A79-7A777EAE29DE}"/>
    <cellStyle name="Calculation 2 4 2 3 3" xfId="1026" xr:uid="{9E397173-E2CD-4635-BBCA-862188625F7B}"/>
    <cellStyle name="Calculation 2 4 2 4" xfId="1027" xr:uid="{5C361F5C-DEE6-439B-B5F8-2289250C0DCB}"/>
    <cellStyle name="Calculation 2 4 2 4 2" xfId="1028" xr:uid="{B323F74F-073E-4BAA-89F8-C09F65C57022}"/>
    <cellStyle name="Calculation 2 4 2 4 3" xfId="1029" xr:uid="{558D0810-1285-4389-B4D2-8677C2C878FD}"/>
    <cellStyle name="Calculation 2 4 2 5" xfId="1030" xr:uid="{56476E7D-05C8-4DF1-BDCE-8942659F8DEF}"/>
    <cellStyle name="Calculation 2 4 2 5 2" xfId="1031" xr:uid="{B7AEDBDE-32FA-4E4A-9E1D-D6C495AF046D}"/>
    <cellStyle name="Calculation 2 4 2 5 3" xfId="1032" xr:uid="{2195C5DB-82FF-4FB1-BE57-0E44E9D20972}"/>
    <cellStyle name="Calculation 2 4 2 6" xfId="1033" xr:uid="{993099E7-0411-4090-9F35-1C4653F53F71}"/>
    <cellStyle name="Calculation 2 4 2 6 2" xfId="1034" xr:uid="{D629683B-7BC5-462B-993B-D397E1BA2545}"/>
    <cellStyle name="Calculation 2 4 2 6 3" xfId="1035" xr:uid="{8A01313D-DDFA-4954-96D7-063DDEE1CFEB}"/>
    <cellStyle name="Calculation 2 4 2 7" xfId="1036" xr:uid="{F1A2AF57-81A0-4CE2-BDF8-AF6C37ADAC00}"/>
    <cellStyle name="Calculation 2 4 2 8" xfId="1037" xr:uid="{4E97FA4B-B752-4528-A0C8-2E07B1A93699}"/>
    <cellStyle name="Calculation 2 4 3" xfId="1038" xr:uid="{0FCA1F65-1732-4EBA-9DFB-7354F51EB914}"/>
    <cellStyle name="Calculation 2 4 3 2" xfId="1039" xr:uid="{1C066771-D018-4DC2-9733-67A8E164435F}"/>
    <cellStyle name="Calculation 2 4 3 3" xfId="1040" xr:uid="{7AFF1122-874E-4301-B7D5-0E3965E0B79D}"/>
    <cellStyle name="Calculation 2 4 4" xfId="1041" xr:uid="{5658E5B7-FAFD-4478-88AB-673D00097074}"/>
    <cellStyle name="Calculation 2 4 4 2" xfId="1042" xr:uid="{6A8EB65E-FA72-404D-905D-788388E7DA8D}"/>
    <cellStyle name="Calculation 2 4 4 3" xfId="1043" xr:uid="{AA3E107B-4018-4696-9B71-36EA81004D8F}"/>
    <cellStyle name="Calculation 2 4 5" xfId="1044" xr:uid="{BEC2CDCF-9D5E-466C-814A-A7D30E4A34F3}"/>
    <cellStyle name="Calculation 2 4 5 2" xfId="1045" xr:uid="{9635219A-C926-47F1-95D8-AE35594FAE64}"/>
    <cellStyle name="Calculation 2 4 5 3" xfId="1046" xr:uid="{5E20AB66-1A09-4BFC-907F-3471362287C4}"/>
    <cellStyle name="Calculation 2 4 6" xfId="1047" xr:uid="{84F37541-498D-40A7-8B1D-A43F33584FCD}"/>
    <cellStyle name="Calculation 2 4 6 2" xfId="1048" xr:uid="{F1344EEC-22DF-46B8-8288-C6776D33950C}"/>
    <cellStyle name="Calculation 2 4 6 3" xfId="1049" xr:uid="{FBBEF8AB-FCBE-4817-A579-CF17D676AB03}"/>
    <cellStyle name="Calculation 2 4 7" xfId="1050" xr:uid="{7D95751C-1A1E-4068-9B6F-D6A6BD385CF5}"/>
    <cellStyle name="Calculation 2 4 7 2" xfId="1051" xr:uid="{313CAB35-1E13-4E6B-97F0-854C6965F36C}"/>
    <cellStyle name="Calculation 2 4 7 3" xfId="1052" xr:uid="{E3870179-AE99-4D4B-B110-CE45074D594B}"/>
    <cellStyle name="Calculation 2 4 8" xfId="1053" xr:uid="{FB9123F2-C8EA-4E43-988B-B43C06310AF1}"/>
    <cellStyle name="Calculation 2 4 9" xfId="1054" xr:uid="{BECBACF7-D8CB-4888-8043-167AABD5045B}"/>
    <cellStyle name="Calculation 2 5" xfId="1055" xr:uid="{7AE5303A-D1C3-4126-83A1-32A9A6FF11A8}"/>
    <cellStyle name="Calculation 2 5 2" xfId="1056" xr:uid="{9BF0BD38-BDC2-455B-9832-140B466FB819}"/>
    <cellStyle name="Calculation 2 5 2 2" xfId="1057" xr:uid="{63C6F6CC-5D54-4E33-A56D-418FB9071BC4}"/>
    <cellStyle name="Calculation 2 5 2 3" xfId="1058" xr:uid="{29DEE2A8-579D-405F-BCEB-C39E05DE8304}"/>
    <cellStyle name="Calculation 2 5 3" xfId="1059" xr:uid="{EFE81D81-87A5-4878-8DBD-4BC6784E048A}"/>
    <cellStyle name="Calculation 2 5 3 2" xfId="1060" xr:uid="{FAB78208-F066-48CF-846C-500E0DA294AF}"/>
    <cellStyle name="Calculation 2 5 3 3" xfId="1061" xr:uid="{D042468F-8394-4F1A-9CDD-05C8D125F878}"/>
    <cellStyle name="Calculation 2 5 4" xfId="1062" xr:uid="{FC1B4009-5450-413C-B2F8-38DE23CD2F12}"/>
    <cellStyle name="Calculation 2 5 4 2" xfId="1063" xr:uid="{A37B0837-AFA0-45D4-8B1D-D17F052158FC}"/>
    <cellStyle name="Calculation 2 5 4 3" xfId="1064" xr:uid="{43B43A5F-C002-4F3F-BD15-1F4E95BFB71E}"/>
    <cellStyle name="Calculation 2 5 5" xfId="1065" xr:uid="{3F3941CC-5310-4EF8-ACFF-36FB112D0654}"/>
    <cellStyle name="Calculation 2 5 5 2" xfId="1066" xr:uid="{6659F50D-D788-49F8-AC01-77A350888575}"/>
    <cellStyle name="Calculation 2 5 5 3" xfId="1067" xr:uid="{69C11968-8F21-415D-8B43-8EA9891CFCC2}"/>
    <cellStyle name="Calculation 2 5 6" xfId="1068" xr:uid="{55B7183A-4B1C-458E-941E-9241D5B71796}"/>
    <cellStyle name="Calculation 2 5 6 2" xfId="1069" xr:uid="{525B9AED-FBEA-4C10-BB51-1CC5F8DA63B1}"/>
    <cellStyle name="Calculation 2 5 6 3" xfId="1070" xr:uid="{5EF25DFD-E65C-4EF0-824A-995A824F47E3}"/>
    <cellStyle name="Calculation 2 5 7" xfId="1071" xr:uid="{EE20A8AA-6B02-4DB0-934D-BB917492D3F7}"/>
    <cellStyle name="Calculation 2 5 8" xfId="1072" xr:uid="{81070C69-C861-40FA-8F8C-FD9533351FD4}"/>
    <cellStyle name="Calculation 2 6" xfId="1073" xr:uid="{827A216A-4AA5-4AF3-9940-A749CA1A8312}"/>
    <cellStyle name="Calculation 2 6 2" xfId="1074" xr:uid="{7255BE5F-F37C-4F8A-9B51-09CF240D1451}"/>
    <cellStyle name="Calculation 2 6 3" xfId="1075" xr:uid="{56C2257A-5B92-4BCA-AF23-6F38F4353AF5}"/>
    <cellStyle name="Calculation 2 7" xfId="1076" xr:uid="{B0660CB3-A347-420A-A5D7-F92D5F9A1272}"/>
    <cellStyle name="Calculation 2 7 2" xfId="1077" xr:uid="{EA7CE9A9-E847-40A0-9BE0-F0C9FEAB60D5}"/>
    <cellStyle name="Calculation 2 7 3" xfId="1078" xr:uid="{ED16A7F8-513C-4EE8-9B7D-F70173C53724}"/>
    <cellStyle name="Calculation 2 8" xfId="1079" xr:uid="{E423A5EE-1A48-47EB-AA33-0324D2E6B310}"/>
    <cellStyle name="Calculation 2 8 2" xfId="1080" xr:uid="{BFE292BC-972B-4D73-8A9E-369CA21DC010}"/>
    <cellStyle name="Calculation 2 8 3" xfId="1081" xr:uid="{741BAC01-1DAA-4D2D-8FE5-BCCF5E6BCFFC}"/>
    <cellStyle name="Calculation 2 9" xfId="1082" xr:uid="{15B7F1FC-EF63-4E3F-AD1E-A23C93D6905D}"/>
    <cellStyle name="Calculation 3" xfId="1083" xr:uid="{1ADE0138-E529-4108-813F-0FD5C2F6F9B8}"/>
    <cellStyle name="Calculation 3 2" xfId="1084" xr:uid="{D15F8BF6-C9E1-4FFA-9360-F7A8C178DB42}"/>
    <cellStyle name="Calculation 3 2 2" xfId="1085" xr:uid="{9950286A-4EE8-4E73-A603-04DFA80B8484}"/>
    <cellStyle name="Calculation 3 2 2 2" xfId="1086" xr:uid="{5253BAE7-E19D-40F2-B125-40CEDFDCA1D2}"/>
    <cellStyle name="Calculation 3 2 2 2 2" xfId="1087" xr:uid="{5C13F6DC-8FF3-476B-BC3D-535CC8D61068}"/>
    <cellStyle name="Calculation 3 2 2 2 2 2" xfId="1088" xr:uid="{5C06F681-BF18-4566-9FDB-134D1F016D9A}"/>
    <cellStyle name="Calculation 3 2 2 2 2 3" xfId="1089" xr:uid="{971F7C30-C8DE-4F2D-9B13-31222007C47E}"/>
    <cellStyle name="Calculation 3 2 2 2 3" xfId="1090" xr:uid="{68260300-60D1-45DD-8588-AE50B04E3971}"/>
    <cellStyle name="Calculation 3 2 2 2 3 2" xfId="1091" xr:uid="{B4B4D9A2-8DC7-4B4E-8ACB-708AD5003395}"/>
    <cellStyle name="Calculation 3 2 2 2 3 3" xfId="1092" xr:uid="{8E242B36-116E-459C-B1D9-F25169CDE107}"/>
    <cellStyle name="Calculation 3 2 2 2 4" xfId="1093" xr:uid="{8EDA9BA3-04E2-405B-AA92-716D6504FFEB}"/>
    <cellStyle name="Calculation 3 2 2 2 4 2" xfId="1094" xr:uid="{1BB14900-9480-4871-9CC7-8ACE41D7CF81}"/>
    <cellStyle name="Calculation 3 2 2 2 4 3" xfId="1095" xr:uid="{FF53F6E7-F516-4BA4-8274-F61002386AD6}"/>
    <cellStyle name="Calculation 3 2 2 2 5" xfId="1096" xr:uid="{52A96565-4A28-4B02-9B45-1D5A10AD49E0}"/>
    <cellStyle name="Calculation 3 2 2 2 5 2" xfId="1097" xr:uid="{E039A353-5602-4C62-8FBA-A928D34F285E}"/>
    <cellStyle name="Calculation 3 2 2 2 5 3" xfId="1098" xr:uid="{3D967F4B-AF80-45B6-89B6-7EF397D875E7}"/>
    <cellStyle name="Calculation 3 2 2 2 6" xfId="1099" xr:uid="{9EDBEB41-E853-4449-8958-4E0B3D7019BE}"/>
    <cellStyle name="Calculation 3 2 2 2 6 2" xfId="1100" xr:uid="{F456F177-C0F1-4A15-B236-C181559FD360}"/>
    <cellStyle name="Calculation 3 2 2 2 6 3" xfId="1101" xr:uid="{A4519BFC-8960-4474-BEA3-50B3E07BD41E}"/>
    <cellStyle name="Calculation 3 2 2 2 7" xfId="1102" xr:uid="{0E1F015C-77EE-43D4-9E27-1323793FF93F}"/>
    <cellStyle name="Calculation 3 2 2 2 8" xfId="1103" xr:uid="{887D774C-B876-4E84-806E-CFDCC58B2EC6}"/>
    <cellStyle name="Calculation 3 2 2 3" xfId="1104" xr:uid="{4FFEA1BE-5580-4569-A1CB-CCC42AF151B4}"/>
    <cellStyle name="Calculation 3 2 2 3 2" xfId="1105" xr:uid="{60E2E777-EE24-491E-8008-D0A45E6064E3}"/>
    <cellStyle name="Calculation 3 2 2 3 3" xfId="1106" xr:uid="{EF0C005D-AE21-4631-AD11-F2048DEA67C6}"/>
    <cellStyle name="Calculation 3 2 2 4" xfId="1107" xr:uid="{BE5A05E6-1B2F-4AA3-A684-53382CD644E1}"/>
    <cellStyle name="Calculation 3 2 2 4 2" xfId="1108" xr:uid="{819E68D9-F576-4FB4-B205-9F31268C2577}"/>
    <cellStyle name="Calculation 3 2 2 4 3" xfId="1109" xr:uid="{1190E4D2-F82A-47F8-A95B-54ED55853EE1}"/>
    <cellStyle name="Calculation 3 2 2 5" xfId="1110" xr:uid="{631493E4-C541-479E-B018-2D3BD9FD0FFF}"/>
    <cellStyle name="Calculation 3 2 2 5 2" xfId="1111" xr:uid="{CD8D5762-F9AE-4051-A91D-13062424FA04}"/>
    <cellStyle name="Calculation 3 2 2 5 3" xfId="1112" xr:uid="{9E9898C2-A483-4314-AD26-16ED0F1564AB}"/>
    <cellStyle name="Calculation 3 2 2 6" xfId="1113" xr:uid="{A1CD457A-396C-46C8-BBB0-9A90BF13BBFA}"/>
    <cellStyle name="Calculation 3 2 2 6 2" xfId="1114" xr:uid="{D7E9E712-F194-4FE2-9137-EF502B5AAFFA}"/>
    <cellStyle name="Calculation 3 2 2 6 3" xfId="1115" xr:uid="{F67BA112-7E2B-405A-A8F8-893CEC9B4C4C}"/>
    <cellStyle name="Calculation 3 2 2 7" xfId="1116" xr:uid="{F19F131E-3826-413A-A660-4948C5EEC894}"/>
    <cellStyle name="Calculation 3 2 2 7 2" xfId="1117" xr:uid="{88505A24-CB8D-46F6-ACCF-27A9CDBD89AC}"/>
    <cellStyle name="Calculation 3 2 2 7 3" xfId="1118" xr:uid="{45EFE8A6-F3D4-44E4-9095-6AFFB6FC95DB}"/>
    <cellStyle name="Calculation 3 2 2 8" xfId="1119" xr:uid="{14C80720-C6F0-409F-9802-B7FEB997C812}"/>
    <cellStyle name="Calculation 3 2 2 9" xfId="1120" xr:uid="{2695D9C7-0F65-4753-BFA8-4E3F2D7392C8}"/>
    <cellStyle name="Calculation 3 2 3" xfId="1121" xr:uid="{AB56D0B3-EE91-4EEB-BE04-B10563EE4E12}"/>
    <cellStyle name="Calculation 3 2 3 2" xfId="1122" xr:uid="{9DFDB4F8-44B6-4B47-BD5B-201C70D42CD0}"/>
    <cellStyle name="Calculation 3 2 3 2 2" xfId="1123" xr:uid="{C26DE72C-EC82-401E-B90E-8C65D17C4DF1}"/>
    <cellStyle name="Calculation 3 2 3 2 3" xfId="1124" xr:uid="{3F8EB4FB-1B53-435B-83B6-FDB64ECE72C4}"/>
    <cellStyle name="Calculation 3 2 3 3" xfId="1125" xr:uid="{7DFDAACE-99BF-4506-923E-16DDA634E2A3}"/>
    <cellStyle name="Calculation 3 2 3 3 2" xfId="1126" xr:uid="{1F0E8FEF-BB29-4C9B-ACD7-C9BA1B83BE2A}"/>
    <cellStyle name="Calculation 3 2 3 3 3" xfId="1127" xr:uid="{82096588-8236-4644-AB8F-7D85DBE38492}"/>
    <cellStyle name="Calculation 3 2 3 4" xfId="1128" xr:uid="{9443525A-0DA7-4513-840C-E416B92B19AE}"/>
    <cellStyle name="Calculation 3 2 3 4 2" xfId="1129" xr:uid="{CEBD6313-113B-4D87-BCF0-AB357ACDBCD8}"/>
    <cellStyle name="Calculation 3 2 3 4 3" xfId="1130" xr:uid="{22CB6C3C-C107-4FE9-9E14-19F6A6EA4CE2}"/>
    <cellStyle name="Calculation 3 2 3 5" xfId="1131" xr:uid="{0FF28EC5-A203-4081-B71A-1075DA8ABEDD}"/>
    <cellStyle name="Calculation 3 2 3 5 2" xfId="1132" xr:uid="{DB933701-A789-4E49-9421-3C23C6C9A73A}"/>
    <cellStyle name="Calculation 3 2 3 5 3" xfId="1133" xr:uid="{5AE4D772-E6B0-483F-AB58-6800E19C632A}"/>
    <cellStyle name="Calculation 3 2 3 6" xfId="1134" xr:uid="{A06351F3-47C4-4FD0-A8B3-B926F9753277}"/>
    <cellStyle name="Calculation 3 2 3 6 2" xfId="1135" xr:uid="{50BAFD76-61FE-4BE4-9158-853114199A50}"/>
    <cellStyle name="Calculation 3 2 3 6 3" xfId="1136" xr:uid="{05CFB025-03DF-42FA-BFD1-05B193282E1D}"/>
    <cellStyle name="Calculation 3 2 3 7" xfId="1137" xr:uid="{20FB4CB3-4028-4BA2-8861-E31787D984AB}"/>
    <cellStyle name="Calculation 3 2 3 8" xfId="1138" xr:uid="{445E5596-02A3-4AD6-BCCB-80F2E8F4CE89}"/>
    <cellStyle name="Calculation 3 2 4" xfId="1139" xr:uid="{E5CF5A85-4E88-4C48-B271-1C22D434D6FD}"/>
    <cellStyle name="Calculation 3 2 4 2" xfId="1140" xr:uid="{724FF272-5B44-4E9B-809E-135AEB5440D6}"/>
    <cellStyle name="Calculation 3 2 4 3" xfId="1141" xr:uid="{13B33314-21EE-49D7-9FDF-66CD6704791F}"/>
    <cellStyle name="Calculation 3 2 5" xfId="1142" xr:uid="{563459DA-798A-4486-B172-53614F1BEFF5}"/>
    <cellStyle name="Calculation 3 2 5 2" xfId="1143" xr:uid="{D3E377AA-0DD4-48E8-81B0-763FF181AD19}"/>
    <cellStyle name="Calculation 3 2 5 3" xfId="1144" xr:uid="{E8A5F47E-63D1-4B47-9890-B7CC4D52ED07}"/>
    <cellStyle name="Calculation 3 2 6" xfId="1145" xr:uid="{EACD89E8-36EC-4A92-8D01-5512072FFC59}"/>
    <cellStyle name="Calculation 3 2 6 2" xfId="1146" xr:uid="{306621BA-0F9B-47CC-9F2D-2BC0FE663B35}"/>
    <cellStyle name="Calculation 3 2 6 3" xfId="1147" xr:uid="{040D276F-7FCA-4790-95DB-B420FA766BF4}"/>
    <cellStyle name="Calculation 3 2 7" xfId="1148" xr:uid="{D9E145FE-B9E5-490A-9C9F-5327D69ED803}"/>
    <cellStyle name="Calculation 3 2 8" xfId="1149" xr:uid="{75BF898D-D41E-44B2-B74C-8A509D08191F}"/>
    <cellStyle name="Calculation 3 3" xfId="1150" xr:uid="{2AA017A1-400B-4B76-96A4-97B7E026168E}"/>
    <cellStyle name="Calculation 3 3 2" xfId="1151" xr:uid="{4F863BC7-B598-43A9-9863-4D7344FD2C7F}"/>
    <cellStyle name="Calculation 3 3 2 2" xfId="1152" xr:uid="{E82A2193-F4F6-4E98-9DDC-45BE7BEA1523}"/>
    <cellStyle name="Calculation 3 3 2 2 2" xfId="1153" xr:uid="{28B112F3-D54F-438D-8FD4-23A90C4D5410}"/>
    <cellStyle name="Calculation 3 3 2 2 3" xfId="1154" xr:uid="{A82DAF14-8781-43E6-A6CE-CFE735C6F4B2}"/>
    <cellStyle name="Calculation 3 3 2 3" xfId="1155" xr:uid="{50292465-6972-4E52-9A2F-5D83D0DB4D20}"/>
    <cellStyle name="Calculation 3 3 2 3 2" xfId="1156" xr:uid="{CACA57BF-ADE8-449C-8DBA-D47D8DBF713B}"/>
    <cellStyle name="Calculation 3 3 2 3 3" xfId="1157" xr:uid="{D339271E-D4D1-42BA-B9E4-4E73296A5DE8}"/>
    <cellStyle name="Calculation 3 3 2 4" xfId="1158" xr:uid="{785B283D-F33D-46D0-A12F-5B9D34ADBAA3}"/>
    <cellStyle name="Calculation 3 3 2 4 2" xfId="1159" xr:uid="{FFDCC4E7-5618-4FC5-BC27-30782FBEC42D}"/>
    <cellStyle name="Calculation 3 3 2 4 3" xfId="1160" xr:uid="{00DB312C-7685-4C85-81D5-6CDFA0B80611}"/>
    <cellStyle name="Calculation 3 3 2 5" xfId="1161" xr:uid="{8A3934DA-3C1B-454B-BAE0-2FEE078953EC}"/>
    <cellStyle name="Calculation 3 3 2 5 2" xfId="1162" xr:uid="{FE023EDD-5EEA-4D84-A1BD-7063FF6A1EED}"/>
    <cellStyle name="Calculation 3 3 2 5 3" xfId="1163" xr:uid="{E236E214-1E52-478F-A98D-90F4ECE32126}"/>
    <cellStyle name="Calculation 3 3 2 6" xfId="1164" xr:uid="{77C1D002-226A-4CB0-8A4A-FC813CB297D2}"/>
    <cellStyle name="Calculation 3 3 2 6 2" xfId="1165" xr:uid="{192A913E-6571-4D11-B44C-3EB6AE2091D1}"/>
    <cellStyle name="Calculation 3 3 2 6 3" xfId="1166" xr:uid="{7AA7D449-E15F-4497-A54B-6F61FD96A228}"/>
    <cellStyle name="Calculation 3 3 2 7" xfId="1167" xr:uid="{7DEA3B84-F261-4390-8B2E-4BBB9CDDA216}"/>
    <cellStyle name="Calculation 3 3 2 8" xfId="1168" xr:uid="{6AAF49AB-B12E-444E-A2F1-AA2CB3EC7926}"/>
    <cellStyle name="Calculation 3 3 3" xfId="1169" xr:uid="{D4094D0D-36B6-40E6-8DB0-F73BD3FE1859}"/>
    <cellStyle name="Calculation 3 3 3 2" xfId="1170" xr:uid="{080A2E9C-C6B1-4CCD-8294-30F9895A3DC3}"/>
    <cellStyle name="Calculation 3 3 3 3" xfId="1171" xr:uid="{65814B1C-2C69-439C-A491-6FADA9135F25}"/>
    <cellStyle name="Calculation 3 3 4" xfId="1172" xr:uid="{ED5B0510-A002-45C6-827F-827E361480D3}"/>
    <cellStyle name="Calculation 3 3 4 2" xfId="1173" xr:uid="{A6B5F38E-A4C6-483C-A428-0C5E6369CD2B}"/>
    <cellStyle name="Calculation 3 3 4 3" xfId="1174" xr:uid="{AAB037EF-1443-4918-91C0-4FE24369DA33}"/>
    <cellStyle name="Calculation 3 3 5" xfId="1175" xr:uid="{2D135D8C-885F-4D39-95E2-EC733D94960A}"/>
    <cellStyle name="Calculation 3 3 5 2" xfId="1176" xr:uid="{B45EBC40-B1FD-438A-98AD-195DAEF3F43F}"/>
    <cellStyle name="Calculation 3 3 5 3" xfId="1177" xr:uid="{14CD4B47-98C2-42D9-8DED-3901D4053DF7}"/>
    <cellStyle name="Calculation 3 3 6" xfId="1178" xr:uid="{3993AA29-B0F0-43FC-A914-B6449987E36C}"/>
    <cellStyle name="Calculation 3 3 6 2" xfId="1179" xr:uid="{D3704FB7-29DA-4ED9-848B-65D2C78CC39C}"/>
    <cellStyle name="Calculation 3 3 6 3" xfId="1180" xr:uid="{0427A512-790A-4FFC-B557-B18716661DDF}"/>
    <cellStyle name="Calculation 3 3 7" xfId="1181" xr:uid="{F7215A2E-F80D-4CAE-80C7-D36CB416F462}"/>
    <cellStyle name="Calculation 3 3 7 2" xfId="1182" xr:uid="{78F055FC-2F0F-4DF8-A64C-3B234C208BDA}"/>
    <cellStyle name="Calculation 3 3 7 3" xfId="1183" xr:uid="{C7EC15D5-A1C5-43E4-9FF6-A280031076CD}"/>
    <cellStyle name="Calculation 3 3 8" xfId="1184" xr:uid="{519C5A15-BAE8-4F32-B004-8BD6B74D5C78}"/>
    <cellStyle name="Calculation 3 3 9" xfId="1185" xr:uid="{08D63C0D-1480-4CA6-83A3-9EA41636B2DB}"/>
    <cellStyle name="Calculation 3 4" xfId="1186" xr:uid="{302103CB-2EBA-4711-A747-56A0A86127E9}"/>
    <cellStyle name="Calculation 3 4 2" xfId="1187" xr:uid="{B9AF172D-CB5C-481D-8DFD-2E7E3264677B}"/>
    <cellStyle name="Calculation 3 4 2 2" xfId="1188" xr:uid="{0A7C3B32-97F3-4BCB-A777-B9D1307FB72C}"/>
    <cellStyle name="Calculation 3 4 2 3" xfId="1189" xr:uid="{A0BAEF5D-C936-4D1F-9270-CAC8D5F22DE5}"/>
    <cellStyle name="Calculation 3 4 3" xfId="1190" xr:uid="{71D98B0F-4B82-4BE0-A3A4-3098EAE72B98}"/>
    <cellStyle name="Calculation 3 4 3 2" xfId="1191" xr:uid="{14562895-47C8-4B03-9736-323AA2A438E5}"/>
    <cellStyle name="Calculation 3 4 3 3" xfId="1192" xr:uid="{AC209846-67C1-4293-9F0A-EB585210D39E}"/>
    <cellStyle name="Calculation 3 4 4" xfId="1193" xr:uid="{03DFB064-B5A6-4C4D-B0DD-F0607EA37907}"/>
    <cellStyle name="Calculation 3 4 4 2" xfId="1194" xr:uid="{077D53F3-7C26-4135-A668-EA49BBC74300}"/>
    <cellStyle name="Calculation 3 4 4 3" xfId="1195" xr:uid="{474041FA-F1E4-460F-A66A-4D1EE1BFA6A3}"/>
    <cellStyle name="Calculation 3 4 5" xfId="1196" xr:uid="{F700709A-F3DB-4032-A604-BDF787CD9624}"/>
    <cellStyle name="Calculation 3 4 5 2" xfId="1197" xr:uid="{8BD34265-BBE2-42CA-A3EF-0E30A13A8720}"/>
    <cellStyle name="Calculation 3 4 5 3" xfId="1198" xr:uid="{9F1E7D6C-59C3-4A2E-BBE8-943675015608}"/>
    <cellStyle name="Calculation 3 4 6" xfId="1199" xr:uid="{7B86816C-8673-447E-B9C8-56A76FAB7A02}"/>
    <cellStyle name="Calculation 3 4 6 2" xfId="1200" xr:uid="{92E28F6C-8B8A-44CB-B86A-C257E1B3E039}"/>
    <cellStyle name="Calculation 3 4 6 3" xfId="1201" xr:uid="{5FD043D1-1C46-48DE-AB3D-A124E534CC3A}"/>
    <cellStyle name="Calculation 3 4 7" xfId="1202" xr:uid="{5B50DCC8-02A5-4F3C-AE7D-9EE604D927F8}"/>
    <cellStyle name="Calculation 3 4 8" xfId="1203" xr:uid="{402BD801-DF57-4A4B-8F1C-50C73B7FF915}"/>
    <cellStyle name="Calculation 3 5" xfId="1204" xr:uid="{7B8CECBF-6E18-453A-8CAB-7DF6157E287B}"/>
    <cellStyle name="Calculation 3 5 2" xfId="1205" xr:uid="{123620CB-C613-43ED-8A4F-DAB5F0B022A3}"/>
    <cellStyle name="Calculation 3 5 3" xfId="1206" xr:uid="{1E0705EE-86E0-43A0-AD4D-11CBCDF6D492}"/>
    <cellStyle name="Calculation 3 6" xfId="1207" xr:uid="{1B16DF4C-DDE7-429D-9043-D57C26D33ACD}"/>
    <cellStyle name="Calculation 3 6 2" xfId="1208" xr:uid="{870F1630-B083-475B-A8FA-98E7535802BC}"/>
    <cellStyle name="Calculation 3 6 3" xfId="1209" xr:uid="{3095EB67-1127-479A-8D95-9D9C5AA8DBAC}"/>
    <cellStyle name="Calculation 3 7" xfId="1210" xr:uid="{F45F2D4E-1F5C-48C8-9CB9-99F7D03AE06A}"/>
    <cellStyle name="Calculation 3 7 2" xfId="1211" xr:uid="{334B8A22-ABD7-4536-8632-8E940A4D8A27}"/>
    <cellStyle name="Calculation 3 7 3" xfId="1212" xr:uid="{F98F0FBE-C7AC-4830-99B1-A758EE13C8E7}"/>
    <cellStyle name="Calculation 3 8" xfId="1213" xr:uid="{C04531E9-E90B-4477-A698-FD534D9D637C}"/>
    <cellStyle name="Calculation 3 9" xfId="1214" xr:uid="{3D7D022A-76DE-4DFA-B311-94896EBE6374}"/>
    <cellStyle name="Calculation 4" xfId="1215" xr:uid="{C86E14ED-94D8-4803-9807-5C191125A484}"/>
    <cellStyle name="Calculation 4 2" xfId="1216" xr:uid="{264E6F89-627E-460A-8F33-96B07680B6E8}"/>
    <cellStyle name="Calculation 4 2 2" xfId="1217" xr:uid="{5EB076C3-64C1-4D10-8C6E-9D0CD81A9B81}"/>
    <cellStyle name="Calculation 4 2 2 2" xfId="1218" xr:uid="{75E0D81A-D66C-49C4-898E-BE435D1C57FA}"/>
    <cellStyle name="Calculation 4 2 2 2 2" xfId="1219" xr:uid="{FFFB39CA-3F4B-4A0F-9442-D5560C4DFA47}"/>
    <cellStyle name="Calculation 4 2 2 2 2 2" xfId="1220" xr:uid="{F8E963C6-7C0B-4ACC-8457-478FAA5F7CAE}"/>
    <cellStyle name="Calculation 4 2 2 2 2 3" xfId="1221" xr:uid="{076CDC9C-441A-4120-A177-A47BBEE7212E}"/>
    <cellStyle name="Calculation 4 2 2 2 3" xfId="1222" xr:uid="{E9BA60EC-EABA-4B21-A8CE-CB8C867C3D62}"/>
    <cellStyle name="Calculation 4 2 2 2 3 2" xfId="1223" xr:uid="{3600CFF4-E9EC-46D4-8359-6DFD35961F3B}"/>
    <cellStyle name="Calculation 4 2 2 2 3 3" xfId="1224" xr:uid="{C79D8CA0-D6C3-4937-9856-A853CB9B1FD4}"/>
    <cellStyle name="Calculation 4 2 2 2 4" xfId="1225" xr:uid="{FD65F466-9353-4DA4-9944-33A083E585D5}"/>
    <cellStyle name="Calculation 4 2 2 2 4 2" xfId="1226" xr:uid="{8B6FDCFA-538C-44B9-932C-E494C571E899}"/>
    <cellStyle name="Calculation 4 2 2 2 4 3" xfId="1227" xr:uid="{4E84DA2C-F4F4-49F4-AD1E-85EAAAD587C1}"/>
    <cellStyle name="Calculation 4 2 2 2 5" xfId="1228" xr:uid="{844BEA44-6C43-423B-A723-5973D84C5E25}"/>
    <cellStyle name="Calculation 4 2 2 2 5 2" xfId="1229" xr:uid="{B384D092-27F3-40CC-B89C-F3E1D20449F2}"/>
    <cellStyle name="Calculation 4 2 2 2 5 3" xfId="1230" xr:uid="{7CA480C8-7E8C-4F6F-A377-89CE71578441}"/>
    <cellStyle name="Calculation 4 2 2 2 6" xfId="1231" xr:uid="{C158AC9D-85FA-499A-A9B6-55ABAD03D973}"/>
    <cellStyle name="Calculation 4 2 2 2 6 2" xfId="1232" xr:uid="{9AB44E24-32AA-4427-9D95-A642C57B96CD}"/>
    <cellStyle name="Calculation 4 2 2 2 6 3" xfId="1233" xr:uid="{9A02EB4A-ECBD-4550-8EA4-A3DD526D8D53}"/>
    <cellStyle name="Calculation 4 2 2 2 7" xfId="1234" xr:uid="{1D0910B5-4B2F-45D7-B4EA-200ECFD1A1B8}"/>
    <cellStyle name="Calculation 4 2 2 2 8" xfId="1235" xr:uid="{16E09463-87F8-47C5-8A67-A6991E52191B}"/>
    <cellStyle name="Calculation 4 2 2 3" xfId="1236" xr:uid="{457D5618-0A77-4BAE-A878-2AE1E65ED382}"/>
    <cellStyle name="Calculation 4 2 2 3 2" xfId="1237" xr:uid="{A94D6688-5E15-4B6D-BC70-75F05F03DDDB}"/>
    <cellStyle name="Calculation 4 2 2 3 3" xfId="1238" xr:uid="{37C3A703-BD13-497E-91DC-B97286F08B24}"/>
    <cellStyle name="Calculation 4 2 2 4" xfId="1239" xr:uid="{22D0E09F-1E53-49B7-94CE-4943E9A1EEE3}"/>
    <cellStyle name="Calculation 4 2 2 4 2" xfId="1240" xr:uid="{74D1C6E7-0A9B-4C8B-B889-982B4B7942AC}"/>
    <cellStyle name="Calculation 4 2 2 4 3" xfId="1241" xr:uid="{4EEA3FF2-C2FA-4AE9-85CA-628B4F196027}"/>
    <cellStyle name="Calculation 4 2 2 5" xfId="1242" xr:uid="{D0ECA288-EE77-4E0B-A032-7B1FDB84DD62}"/>
    <cellStyle name="Calculation 4 2 2 5 2" xfId="1243" xr:uid="{D4E2FF9A-E4F3-4E46-9142-93C97A91DC3B}"/>
    <cellStyle name="Calculation 4 2 2 5 3" xfId="1244" xr:uid="{66DCCE82-8575-4074-AE3C-CF06807DB690}"/>
    <cellStyle name="Calculation 4 2 2 6" xfId="1245" xr:uid="{F8EA31E2-BAAB-4E42-995F-3B0AE8DFDA7B}"/>
    <cellStyle name="Calculation 4 2 2 6 2" xfId="1246" xr:uid="{235733F0-FB33-4286-B691-B226FDDEFB00}"/>
    <cellStyle name="Calculation 4 2 2 6 3" xfId="1247" xr:uid="{61D31E1A-7F73-459A-A273-4E1068EEDDC0}"/>
    <cellStyle name="Calculation 4 2 2 7" xfId="1248" xr:uid="{E103F544-B7DD-4B59-BCCC-1C0365C12623}"/>
    <cellStyle name="Calculation 4 2 2 7 2" xfId="1249" xr:uid="{F6EAA18D-3298-4EC7-ACBE-C7F7A804C55E}"/>
    <cellStyle name="Calculation 4 2 2 7 3" xfId="1250" xr:uid="{53CFA775-1306-4CD1-8FC4-E8C4F6B4B3BB}"/>
    <cellStyle name="Calculation 4 2 2 8" xfId="1251" xr:uid="{FB7C62B3-1E75-4004-8C76-B3005AADE1AF}"/>
    <cellStyle name="Calculation 4 2 2 9" xfId="1252" xr:uid="{D19EC050-3E72-4D01-B6A9-EEFA62BCA785}"/>
    <cellStyle name="Calculation 4 2 3" xfId="1253" xr:uid="{EF16EA1F-5455-4D1C-9918-524860090ECA}"/>
    <cellStyle name="Calculation 4 2 3 2" xfId="1254" xr:uid="{3443F5CF-2F6F-4F65-BBED-C6CAE20DF0CC}"/>
    <cellStyle name="Calculation 4 2 3 2 2" xfId="1255" xr:uid="{1779FC56-6026-4B5D-8570-B0220A2BB912}"/>
    <cellStyle name="Calculation 4 2 3 2 3" xfId="1256" xr:uid="{1E972A79-DC2A-4BEA-B7B0-EAAD6B90A272}"/>
    <cellStyle name="Calculation 4 2 3 3" xfId="1257" xr:uid="{9D2192B5-8510-4BE3-8518-33603F38CB7B}"/>
    <cellStyle name="Calculation 4 2 3 3 2" xfId="1258" xr:uid="{9C039417-0AC3-48D0-BD21-54933BA2D0E1}"/>
    <cellStyle name="Calculation 4 2 3 3 3" xfId="1259" xr:uid="{A3E78BC3-1332-472B-86DD-73A9A85660D4}"/>
    <cellStyle name="Calculation 4 2 3 4" xfId="1260" xr:uid="{73574E01-4CBC-46F1-9997-3DF7AB567D32}"/>
    <cellStyle name="Calculation 4 2 3 4 2" xfId="1261" xr:uid="{0E688407-A770-4F9F-AC78-537988A420E9}"/>
    <cellStyle name="Calculation 4 2 3 4 3" xfId="1262" xr:uid="{27F50DDC-08B2-44E7-BE33-DB960BD704DF}"/>
    <cellStyle name="Calculation 4 2 3 5" xfId="1263" xr:uid="{8795FAB1-4D0D-46B8-BA47-2E15087565FA}"/>
    <cellStyle name="Calculation 4 2 3 5 2" xfId="1264" xr:uid="{7A0D1F9A-F428-405E-8EA5-C0DDF94AB3F6}"/>
    <cellStyle name="Calculation 4 2 3 5 3" xfId="1265" xr:uid="{1131F47C-DF9C-426D-A9E7-A43B25181EEE}"/>
    <cellStyle name="Calculation 4 2 3 6" xfId="1266" xr:uid="{C4170EBD-6F70-4FC3-BB9D-6D583CA0E8BB}"/>
    <cellStyle name="Calculation 4 2 3 6 2" xfId="1267" xr:uid="{1F6E3BDF-7C33-4EB2-9BDA-A9A0ED0A57F7}"/>
    <cellStyle name="Calculation 4 2 3 6 3" xfId="1268" xr:uid="{8AB6C3E6-BD95-4A43-8257-C2B68A9F7E30}"/>
    <cellStyle name="Calculation 4 2 3 7" xfId="1269" xr:uid="{03CA7643-E7AF-48BF-BD7C-B1D35D341A16}"/>
    <cellStyle name="Calculation 4 2 3 8" xfId="1270" xr:uid="{1B1FA88B-687D-4A77-BEAC-CFE33DB19D64}"/>
    <cellStyle name="Calculation 4 2 4" xfId="1271" xr:uid="{F66B207B-BF31-4DA6-B0AE-5DDE0EA9D4B2}"/>
    <cellStyle name="Calculation 4 2 4 2" xfId="1272" xr:uid="{DE2AACBA-6EF5-4D1F-8F5B-DE893070FC4A}"/>
    <cellStyle name="Calculation 4 2 4 3" xfId="1273" xr:uid="{2676AA65-AF19-461E-ACEB-F9F84876CD44}"/>
    <cellStyle name="Calculation 4 2 5" xfId="1274" xr:uid="{812EEB55-3A77-4B39-8B8A-A6676FFCDD9B}"/>
    <cellStyle name="Calculation 4 2 5 2" xfId="1275" xr:uid="{14A0126B-613B-4D52-A172-72FBDA7AF923}"/>
    <cellStyle name="Calculation 4 2 5 3" xfId="1276" xr:uid="{FDB79228-7B6A-44FA-AAFE-D118B6A6923A}"/>
    <cellStyle name="Calculation 4 2 6" xfId="1277" xr:uid="{C7B7DDD5-FA57-436D-B13D-FDE04CE8DD22}"/>
    <cellStyle name="Calculation 4 2 6 2" xfId="1278" xr:uid="{5A745C28-1AE2-4168-89CB-2AD7F6B44EC3}"/>
    <cellStyle name="Calculation 4 2 6 3" xfId="1279" xr:uid="{559ECB21-2AA6-44E2-B0C0-A35E155AB483}"/>
    <cellStyle name="Calculation 4 2 7" xfId="1280" xr:uid="{9870B844-77B7-427B-970D-9B1DFD6E05A2}"/>
    <cellStyle name="Calculation 4 2 8" xfId="1281" xr:uid="{70167E49-41F1-4AD0-976E-C8F76F6D9B56}"/>
    <cellStyle name="Calculation 4 3" xfId="1282" xr:uid="{D11777E9-5D9B-48EA-B527-FCA031D8954D}"/>
    <cellStyle name="Calculation 4 3 2" xfId="1283" xr:uid="{AE61A54B-C89B-4A72-BD7E-6A2ECD1D0B14}"/>
    <cellStyle name="Calculation 4 3 2 2" xfId="1284" xr:uid="{32190594-1113-4E55-BD77-0C7C42AB3C6F}"/>
    <cellStyle name="Calculation 4 3 2 2 2" xfId="1285" xr:uid="{0EA1995D-93B5-437B-A8E4-7F111A6C5E6E}"/>
    <cellStyle name="Calculation 4 3 2 2 3" xfId="1286" xr:uid="{2E19691B-F43F-4BEF-9722-BD7835E86BBF}"/>
    <cellStyle name="Calculation 4 3 2 3" xfId="1287" xr:uid="{BBB60E62-8FEC-46A4-A571-BB1E2B194E0E}"/>
    <cellStyle name="Calculation 4 3 2 3 2" xfId="1288" xr:uid="{388D7218-5773-496F-A1D4-F70FE519A4EE}"/>
    <cellStyle name="Calculation 4 3 2 3 3" xfId="1289" xr:uid="{8B797595-2A31-4449-9950-5B4152172CB6}"/>
    <cellStyle name="Calculation 4 3 2 4" xfId="1290" xr:uid="{FBBDE133-5E6E-4BED-866D-69F04A6F6A74}"/>
    <cellStyle name="Calculation 4 3 2 4 2" xfId="1291" xr:uid="{A74AFB9C-E188-46F7-9D56-1DDB7E2BF4DA}"/>
    <cellStyle name="Calculation 4 3 2 4 3" xfId="1292" xr:uid="{4CCD96C8-41DB-4B2B-B5AC-498476009722}"/>
    <cellStyle name="Calculation 4 3 2 5" xfId="1293" xr:uid="{EF030A9D-AC92-4F8D-B539-8952351599BA}"/>
    <cellStyle name="Calculation 4 3 2 5 2" xfId="1294" xr:uid="{B566C65B-D0E8-491A-91F7-53DE0455D80D}"/>
    <cellStyle name="Calculation 4 3 2 5 3" xfId="1295" xr:uid="{548CE580-DD8B-4E93-9281-D5B68AF4257E}"/>
    <cellStyle name="Calculation 4 3 2 6" xfId="1296" xr:uid="{E2C4199F-FFC0-4BC2-8381-D992E442B4AA}"/>
    <cellStyle name="Calculation 4 3 2 6 2" xfId="1297" xr:uid="{27FF3414-398E-4456-88C7-EE2A58E46058}"/>
    <cellStyle name="Calculation 4 3 2 6 3" xfId="1298" xr:uid="{5593BDA2-6F22-4650-8AE2-0463BC70082C}"/>
    <cellStyle name="Calculation 4 3 2 7" xfId="1299" xr:uid="{5B6EB8D0-7262-455D-9A3F-33E311CACC0C}"/>
    <cellStyle name="Calculation 4 3 2 8" xfId="1300" xr:uid="{4599304B-C287-4AA4-A248-D54997664E20}"/>
    <cellStyle name="Calculation 4 3 3" xfId="1301" xr:uid="{73B0F27A-4D97-4C89-8C88-A7AFAF3216F1}"/>
    <cellStyle name="Calculation 4 3 3 2" xfId="1302" xr:uid="{931A88A3-B153-41A3-A54C-E667F7ACD42E}"/>
    <cellStyle name="Calculation 4 3 3 3" xfId="1303" xr:uid="{77DCA8FF-027C-4980-AF95-D70183F83B58}"/>
    <cellStyle name="Calculation 4 3 4" xfId="1304" xr:uid="{78E69413-5D7C-4A6E-B276-001B7B619409}"/>
    <cellStyle name="Calculation 4 3 4 2" xfId="1305" xr:uid="{5C820296-B7EF-47B1-AB77-9110147DBA80}"/>
    <cellStyle name="Calculation 4 3 4 3" xfId="1306" xr:uid="{C0A07CFB-D4CE-4E66-9CC7-C8DF47A6CB36}"/>
    <cellStyle name="Calculation 4 3 5" xfId="1307" xr:uid="{5A3FE411-AA78-4E73-86DC-E7BFB4F3C2A2}"/>
    <cellStyle name="Calculation 4 3 5 2" xfId="1308" xr:uid="{2AC39FB5-255D-4A8D-B7CE-B3AA9ED9A89B}"/>
    <cellStyle name="Calculation 4 3 5 3" xfId="1309" xr:uid="{6F260A59-E589-4D13-8DE0-C8DCF35C1147}"/>
    <cellStyle name="Calculation 4 3 6" xfId="1310" xr:uid="{E97CC9E7-4417-4258-A4B7-2B5698FC325F}"/>
    <cellStyle name="Calculation 4 3 6 2" xfId="1311" xr:uid="{755AEB29-CCA9-427A-9954-8DF031AFD1EA}"/>
    <cellStyle name="Calculation 4 3 6 3" xfId="1312" xr:uid="{07E12AC9-86F7-4981-9BE7-5D359885C6D1}"/>
    <cellStyle name="Calculation 4 3 7" xfId="1313" xr:uid="{927D045F-9B4B-4454-957A-55F4F6F9C40C}"/>
    <cellStyle name="Calculation 4 3 7 2" xfId="1314" xr:uid="{51B6B2F8-A251-43F0-AA9D-57328930B3C1}"/>
    <cellStyle name="Calculation 4 3 7 3" xfId="1315" xr:uid="{138D5CB6-7AF4-41BF-BEE4-65E2C38AF216}"/>
    <cellStyle name="Calculation 4 3 8" xfId="1316" xr:uid="{5981D1F8-2F40-4E34-B988-B3501315AE17}"/>
    <cellStyle name="Calculation 4 3 9" xfId="1317" xr:uid="{87458A00-DF35-4802-AD9C-F06D886CBC32}"/>
    <cellStyle name="Calculation 4 4" xfId="1318" xr:uid="{E146305D-65B2-4F92-951A-825BC169547C}"/>
    <cellStyle name="Calculation 4 4 2" xfId="1319" xr:uid="{5A9B37B3-DBAA-4E75-8598-5F99D93955BB}"/>
    <cellStyle name="Calculation 4 4 2 2" xfId="1320" xr:uid="{F84834D5-3760-4A63-A0B2-D094A400540C}"/>
    <cellStyle name="Calculation 4 4 2 3" xfId="1321" xr:uid="{8D27B853-22F3-43D7-98C6-CBE6E1CBE722}"/>
    <cellStyle name="Calculation 4 4 3" xfId="1322" xr:uid="{CD4DDE00-682B-4499-A0CB-2176AD0E0466}"/>
    <cellStyle name="Calculation 4 4 3 2" xfId="1323" xr:uid="{104410FB-845A-41BF-BD2A-5094A3568792}"/>
    <cellStyle name="Calculation 4 4 3 3" xfId="1324" xr:uid="{2AC22703-4101-49FF-BCB5-91602ACAFA4D}"/>
    <cellStyle name="Calculation 4 4 4" xfId="1325" xr:uid="{6C22C589-E8C1-4197-9590-13389A739EF3}"/>
    <cellStyle name="Calculation 4 4 4 2" xfId="1326" xr:uid="{F7A1F160-2791-4F9D-A0DD-14406E6949A5}"/>
    <cellStyle name="Calculation 4 4 4 3" xfId="1327" xr:uid="{A41F189E-2AFD-4821-94E5-37D0C6E25B5B}"/>
    <cellStyle name="Calculation 4 4 5" xfId="1328" xr:uid="{49DF5EFC-F451-40C9-86DF-11868088C3FB}"/>
    <cellStyle name="Calculation 4 4 5 2" xfId="1329" xr:uid="{2277EB3C-53ED-477E-A2EE-7B1AAFFE7DE9}"/>
    <cellStyle name="Calculation 4 4 5 3" xfId="1330" xr:uid="{23763D76-259B-435A-8616-345E68E13DDE}"/>
    <cellStyle name="Calculation 4 4 6" xfId="1331" xr:uid="{65AF4C55-26E7-41E1-A5E9-2C970E28BE58}"/>
    <cellStyle name="Calculation 4 4 6 2" xfId="1332" xr:uid="{5A412476-F4C3-4362-9EC6-642C7CC477F6}"/>
    <cellStyle name="Calculation 4 4 6 3" xfId="1333" xr:uid="{09DBE4DA-2793-4365-A66A-8C4786480E75}"/>
    <cellStyle name="Calculation 4 4 7" xfId="1334" xr:uid="{D6AE97C1-75C9-4790-8449-BF62880A4CFF}"/>
    <cellStyle name="Calculation 4 4 8" xfId="1335" xr:uid="{7C17536E-E55C-43BB-8B08-C871A134E01A}"/>
    <cellStyle name="Calculation 4 5" xfId="1336" xr:uid="{F4BAEFDD-3E71-4854-A5D7-714E56E41F00}"/>
    <cellStyle name="Calculation 4 5 2" xfId="1337" xr:uid="{A89205E5-77EB-427B-938C-6AE15EEABA84}"/>
    <cellStyle name="Calculation 4 5 3" xfId="1338" xr:uid="{AA58D933-A418-41C9-A2D4-1518566B847E}"/>
    <cellStyle name="Calculation 4 6" xfId="1339" xr:uid="{C54BE9FE-6A48-4FA7-9F10-9999C0240D81}"/>
    <cellStyle name="Calculation 4 6 2" xfId="1340" xr:uid="{A437218C-EA34-492C-ABEE-1B1A1413ECBD}"/>
    <cellStyle name="Calculation 4 6 3" xfId="1341" xr:uid="{0F9F5F85-4D0C-4C5E-BA22-00AB0C23FC71}"/>
    <cellStyle name="Calculation 4 7" xfId="1342" xr:uid="{5DA730CC-9616-4CB0-A749-E2F5D2E40188}"/>
    <cellStyle name="Calculation 4 7 2" xfId="1343" xr:uid="{720EA3FF-C4FB-4DF0-9F39-E3F01CD61991}"/>
    <cellStyle name="Calculation 4 7 3" xfId="1344" xr:uid="{5D12BC7B-DD88-437A-AF1A-0CD3B1ED8244}"/>
    <cellStyle name="Calculation 4 8" xfId="1345" xr:uid="{F205692C-5818-4A51-A9AD-530635AB0DF0}"/>
    <cellStyle name="Calculation 4 9" xfId="1346" xr:uid="{F60D3809-64BE-4093-BF90-5676721E13CD}"/>
    <cellStyle name="Cancel" xfId="1347" xr:uid="{7ECB1B46-31B5-4782-ABAC-1BC54BA7A0F0}"/>
    <cellStyle name="Cell" xfId="1348" xr:uid="{111FCE50-2FC7-4C12-ACEC-408B75933486}"/>
    <cellStyle name="Cents" xfId="1349" xr:uid="{E58FAEDC-AED2-43D4-BFA7-0CB46293DD4A}"/>
    <cellStyle name="Cents (0.0)" xfId="1350" xr:uid="{18424AD2-33E9-4DE7-AAC3-ABAF6C29D5A6}"/>
    <cellStyle name="Cents (0.0) 2" xfId="1351" xr:uid="{76FAC293-15F6-49B9-A70D-C103BD0AD429}"/>
    <cellStyle name="Cents 10" xfId="1352" xr:uid="{81778EBA-926B-462A-94D1-2E16CCAD3A9B}"/>
    <cellStyle name="Cents 11" xfId="1353" xr:uid="{CCE29CF1-5C36-4E35-A830-4C4E48C09AD2}"/>
    <cellStyle name="Cents 12" xfId="1354" xr:uid="{41ACBEF0-82A0-42F5-AA8A-3EE8FCC9F844}"/>
    <cellStyle name="Cents 13" xfId="1355" xr:uid="{4C3F875E-B312-419F-8C9D-479F5E871A27}"/>
    <cellStyle name="Cents 14" xfId="1356" xr:uid="{4A095135-BA90-41DA-935A-369643A16C50}"/>
    <cellStyle name="Cents 15" xfId="1357" xr:uid="{54B8AE85-D1C5-48C0-8F2E-F635D286342F}"/>
    <cellStyle name="Cents 16" xfId="1358" xr:uid="{748ACFF9-C04D-42FA-A8DC-FD6461A009AD}"/>
    <cellStyle name="Cents 17" xfId="1359" xr:uid="{626A53F9-1A1B-490F-B32C-6363D9352585}"/>
    <cellStyle name="Cents 18" xfId="1360" xr:uid="{0E1DECC5-1424-4EC2-BB6C-53A0869E7025}"/>
    <cellStyle name="Cents 2" xfId="1361" xr:uid="{9F5FD02F-15FF-4D0B-BD76-13DBC695E92F}"/>
    <cellStyle name="Cents 3" xfId="1362" xr:uid="{1C4177E8-FFE9-4034-8748-4981718222ED}"/>
    <cellStyle name="Cents 4" xfId="1363" xr:uid="{DFAA28C2-C07D-4A80-AD9C-FB058E0AB836}"/>
    <cellStyle name="Cents 5" xfId="1364" xr:uid="{BA0A1722-49F1-47D6-AEF2-D5E4ED1AD817}"/>
    <cellStyle name="Cents 6" xfId="1365" xr:uid="{1F55EC74-35BB-4E90-9738-7C7A64D4319C}"/>
    <cellStyle name="Cents 7" xfId="1366" xr:uid="{6313C3AF-720B-4804-91F4-43D82AA67872}"/>
    <cellStyle name="Cents 8" xfId="1367" xr:uid="{55108632-259F-4A7D-85B1-09BE824F8475}"/>
    <cellStyle name="Cents 9" xfId="1368" xr:uid="{C778B1DB-4B99-4686-A8E7-0BD521F64F38}"/>
    <cellStyle name="Check" xfId="1369" xr:uid="{E8048D90-0119-4A81-A75F-38042272987E}"/>
    <cellStyle name="Check 2" xfId="1370" xr:uid="{3860BF8A-A52D-483D-8108-FE8499A950A1}"/>
    <cellStyle name="Check 2 2" xfId="1371" xr:uid="{493EE347-C4F5-4843-AB63-D7A76D2A6635}"/>
    <cellStyle name="Check 2 2 2" xfId="1372" xr:uid="{1ED24A7A-BEA6-4149-93E1-A66682B3C1FA}"/>
    <cellStyle name="Check 2 2 2 2" xfId="1373" xr:uid="{4DF8A76E-D71A-476A-8F7E-7B5DCF8699D4}"/>
    <cellStyle name="Check 2 2 2 2 2" xfId="1374" xr:uid="{7D03CF17-9E2C-438D-B047-7B7FDFD07C66}"/>
    <cellStyle name="Check 2 2 2 2 3" xfId="1375" xr:uid="{D495B866-ABF6-43C7-AFCD-D65C2ED2366C}"/>
    <cellStyle name="Check 2 2 2 3" xfId="1376" xr:uid="{FB7ECF27-BCCE-47D2-AE08-C992256A8CAD}"/>
    <cellStyle name="Check 2 2 2 3 2" xfId="1377" xr:uid="{5810071A-1F2F-40DF-AFFD-1E18298B0BE0}"/>
    <cellStyle name="Check 2 2 2 3 3" xfId="1378" xr:uid="{C0B4092B-6052-4C88-BCF5-18B9229590E5}"/>
    <cellStyle name="Check 2 2 2 4" xfId="1379" xr:uid="{F074E599-0FF2-4D81-BBF8-C8F758F6B585}"/>
    <cellStyle name="Check 2 2 2 4 2" xfId="1380" xr:uid="{C5D101F8-7F52-467B-9ECE-E2DE258E8C04}"/>
    <cellStyle name="Check 2 2 2 4 3" xfId="1381" xr:uid="{451DCB51-2F4A-4FF6-929C-5CFD345DF08F}"/>
    <cellStyle name="Check 2 2 2 5" xfId="1382" xr:uid="{0D19A243-A46F-4579-BD96-870E5F033878}"/>
    <cellStyle name="Check 2 2 2 5 2" xfId="1383" xr:uid="{7070BFE1-6717-4F61-AAFA-01143BFDFC81}"/>
    <cellStyle name="Check 2 2 2 5 3" xfId="1384" xr:uid="{E48FE2F1-F752-46B2-8C4C-D6AE884248E4}"/>
    <cellStyle name="Check 2 2 2 6" xfId="1385" xr:uid="{83F2B28D-99D1-4449-A8AB-2D284FF80622}"/>
    <cellStyle name="Check 2 2 2 6 2" xfId="1386" xr:uid="{35BBF36F-E537-4BD4-8241-12137522B3B9}"/>
    <cellStyle name="Check 2 2 2 6 3" xfId="1387" xr:uid="{B83D1BF7-C686-4362-8ABC-DD9E03682F97}"/>
    <cellStyle name="Check 2 2 2 7" xfId="1388" xr:uid="{C7EA7CA6-A655-4229-A96B-B35FFFEC9FD3}"/>
    <cellStyle name="Check 2 2 2 8" xfId="1389" xr:uid="{0F10A066-71D3-47A4-9817-4256D6CB9EB0}"/>
    <cellStyle name="Check 2 2 3" xfId="1390" xr:uid="{3F4CFC65-9D8B-41F3-AD94-206D70AB974B}"/>
    <cellStyle name="Check 2 2 3 2" xfId="1391" xr:uid="{2EB88D23-0133-4917-BD44-FFAA28270F02}"/>
    <cellStyle name="Check 2 2 3 3" xfId="1392" xr:uid="{916459FE-B6D4-4C5E-BFEB-671F8AFC1D0D}"/>
    <cellStyle name="Check 2 2 4" xfId="1393" xr:uid="{455E9054-DE6C-4B96-8F04-A8F1B4BAC3A1}"/>
    <cellStyle name="Check 2 2 4 2" xfId="1394" xr:uid="{023344CF-3089-4A53-9D1C-32CE23037860}"/>
    <cellStyle name="Check 2 2 4 3" xfId="1395" xr:uid="{A957A86F-BC4E-4717-B7E5-2CEE8E34FA16}"/>
    <cellStyle name="Check 2 2 5" xfId="1396" xr:uid="{8143D1CA-95BB-48E4-A7D6-55BB9902F3EA}"/>
    <cellStyle name="Check 2 2 5 2" xfId="1397" xr:uid="{76B2F7AE-E880-4FF3-ADD1-6ECC3A3C9652}"/>
    <cellStyle name="Check 2 2 5 3" xfId="1398" xr:uid="{AF075C40-379C-4287-A21B-C1E9B265DA51}"/>
    <cellStyle name="Check 2 2 6" xfId="1399" xr:uid="{7E52CE14-728E-4D0E-879C-157FA75197CB}"/>
    <cellStyle name="Check 2 2 6 2" xfId="1400" xr:uid="{207676A9-38BD-494C-A9D6-812E62ACCE5F}"/>
    <cellStyle name="Check 2 2 6 3" xfId="1401" xr:uid="{F06914CF-A499-4C41-AE43-A95E1E3BFD62}"/>
    <cellStyle name="Check 2 2 7" xfId="1402" xr:uid="{0ECE50A3-8F5B-4D5C-86D7-481AC74A7E42}"/>
    <cellStyle name="Check 2 2 7 2" xfId="1403" xr:uid="{6AA56EB6-0356-4AAA-8C95-1A7C1FE6DED1}"/>
    <cellStyle name="Check 2 2 7 3" xfId="1404" xr:uid="{EFA7A2C6-C3EE-4A0E-BCF3-62927E8DE9A1}"/>
    <cellStyle name="Check 2 2 8" xfId="1405" xr:uid="{446240C8-BF8A-49DA-89BF-4AB1A3111B67}"/>
    <cellStyle name="Check 2 2 9" xfId="1406" xr:uid="{F38DB718-7C7B-41D6-B857-83AA9A0755E5}"/>
    <cellStyle name="Check 2 3" xfId="1407" xr:uid="{7CDBBDE2-9111-4C86-B735-C8E91EBD9BAC}"/>
    <cellStyle name="Check 2 3 2" xfId="1408" xr:uid="{F206CDAD-3A72-4CD0-AE09-453EC5567A1E}"/>
    <cellStyle name="Check 2 3 2 2" xfId="1409" xr:uid="{176B693C-D410-4331-A5F0-719F0E0FC316}"/>
    <cellStyle name="Check 2 3 2 3" xfId="1410" xr:uid="{070D5B4A-4FA1-400D-B61F-6715407810B9}"/>
    <cellStyle name="Check 2 3 3" xfId="1411" xr:uid="{B317A695-1450-4A5C-A502-B001F0FFFA19}"/>
    <cellStyle name="Check 2 3 3 2" xfId="1412" xr:uid="{1BF79972-AE9F-4154-8DEC-1F3C209D996D}"/>
    <cellStyle name="Check 2 3 3 3" xfId="1413" xr:uid="{B7302CB0-CEE6-414D-9809-147B863406A5}"/>
    <cellStyle name="Check 2 3 4" xfId="1414" xr:uid="{EEF082FE-208B-49CE-A94B-B59EE1593C6D}"/>
    <cellStyle name="Check 2 3 4 2" xfId="1415" xr:uid="{12929685-192D-4EDF-B0A2-B8780842D740}"/>
    <cellStyle name="Check 2 3 4 3" xfId="1416" xr:uid="{D98310C9-D059-436E-86F1-5273FDBEC20E}"/>
    <cellStyle name="Check 2 3 5" xfId="1417" xr:uid="{74BD8AAA-0E4B-42CF-8916-39EBA1C8D9E6}"/>
    <cellStyle name="Check 2 3 5 2" xfId="1418" xr:uid="{0BC9585D-A7E4-4FF3-988D-C54CFEBA9F1C}"/>
    <cellStyle name="Check 2 3 5 3" xfId="1419" xr:uid="{F4302627-4F72-4048-A19D-D74E42AA3032}"/>
    <cellStyle name="Check 2 3 6" xfId="1420" xr:uid="{DCA9F95F-2266-4B68-A28B-6F6C35836076}"/>
    <cellStyle name="Check 2 3 6 2" xfId="1421" xr:uid="{3489D86C-53C9-4BC3-930E-022235E43C02}"/>
    <cellStyle name="Check 2 3 6 3" xfId="1422" xr:uid="{BE2ADA12-7E0D-4638-B412-26BD404EE162}"/>
    <cellStyle name="Check 2 3 7" xfId="1423" xr:uid="{505EB1FE-EFBB-46C2-A23F-57BB2E57A5A1}"/>
    <cellStyle name="Check 2 3 8" xfId="1424" xr:uid="{E4C06BE0-42D9-4FA8-BE3D-55C22AFC555D}"/>
    <cellStyle name="Check 2 4" xfId="1425" xr:uid="{D010035E-3836-4DF0-B1CF-40DC0598995E}"/>
    <cellStyle name="Check 2 4 2" xfId="1426" xr:uid="{167ED13F-33A9-4D25-9994-C71239A1553E}"/>
    <cellStyle name="Check 2 4 3" xfId="1427" xr:uid="{93E4BB00-5E2F-4026-9CB1-769F911714C6}"/>
    <cellStyle name="Check 2 5" xfId="1428" xr:uid="{05E08403-4550-4219-B2C4-FA6C4069D24C}"/>
    <cellStyle name="Check 2 5 2" xfId="1429" xr:uid="{8F035FDF-3CB2-409B-9413-152FF50C3DF0}"/>
    <cellStyle name="Check 2 5 3" xfId="1430" xr:uid="{87D5C990-551F-49C5-A73D-18D66C8AFBA3}"/>
    <cellStyle name="Check 2 6" xfId="1431" xr:uid="{1176AB6F-D49B-49E1-9E88-C9954B5AC30C}"/>
    <cellStyle name="Check 2 6 2" xfId="1432" xr:uid="{67A059D5-617D-4264-85D6-E84E58D06B26}"/>
    <cellStyle name="Check 2 6 3" xfId="1433" xr:uid="{5AFFB8A6-E369-464D-B10B-216F9D941F19}"/>
    <cellStyle name="Check 2 7" xfId="1434" xr:uid="{691AECA2-2E9B-4202-BFA3-D727FF830ABC}"/>
    <cellStyle name="Check 2 8" xfId="1435" xr:uid="{F5D33A78-1BC8-4B4A-BFEA-CA7B35299DFE}"/>
    <cellStyle name="Check 3" xfId="1436" xr:uid="{F770C25E-CA62-4F3C-881F-208309E0D88D}"/>
    <cellStyle name="Check 3 2" xfId="1437" xr:uid="{C173C58C-DF29-4E1B-A5DD-5417C3CBDD25}"/>
    <cellStyle name="Check 3 2 2" xfId="1438" xr:uid="{3E6A9FA8-2ACA-446C-82BC-1E1B03E88C3C}"/>
    <cellStyle name="Check 3 2 2 2" xfId="1439" xr:uid="{201FE8C0-A261-4EC9-A3AD-F8E5F143F3E0}"/>
    <cellStyle name="Check 3 2 2 3" xfId="1440" xr:uid="{DFCDC17F-5ABF-48F8-9F3F-7ED1EEC0C18C}"/>
    <cellStyle name="Check 3 2 3" xfId="1441" xr:uid="{D4979B1D-C4B5-49CC-BE11-22E8F1F7CBDA}"/>
    <cellStyle name="Check 3 2 3 2" xfId="1442" xr:uid="{76746A5D-9DB6-497C-9E4D-3901266C3F1D}"/>
    <cellStyle name="Check 3 2 3 3" xfId="1443" xr:uid="{31EDDFDC-0536-4A8C-883E-3EA8E98A7616}"/>
    <cellStyle name="Check 3 2 4" xfId="1444" xr:uid="{6AB060A4-1802-4053-A3DE-B0C1DE2A10F8}"/>
    <cellStyle name="Check 3 2 4 2" xfId="1445" xr:uid="{138AA152-4A25-438D-9B1A-1EEBBE25B843}"/>
    <cellStyle name="Check 3 2 4 3" xfId="1446" xr:uid="{178967D2-2075-4A5D-B454-0A75EB08693A}"/>
    <cellStyle name="Check 3 2 5" xfId="1447" xr:uid="{3DD940DE-2C98-48E2-B2F2-797197B519D3}"/>
    <cellStyle name="Check 3 2 5 2" xfId="1448" xr:uid="{26E8BD5F-C095-40BF-ABC8-59B616A5C8DD}"/>
    <cellStyle name="Check 3 2 5 3" xfId="1449" xr:uid="{BF7B851F-58BB-427F-B02A-40B8DD946554}"/>
    <cellStyle name="Check 3 2 6" xfId="1450" xr:uid="{8AF388E2-85D9-46E4-B393-82DD88103CB8}"/>
    <cellStyle name="Check 3 2 6 2" xfId="1451" xr:uid="{BB3B5D2F-A44C-4C13-B7E5-3FD287E67FCE}"/>
    <cellStyle name="Check 3 2 6 3" xfId="1452" xr:uid="{A02F5FE7-D190-4088-98B5-B1124E158882}"/>
    <cellStyle name="Check 3 2 7" xfId="1453" xr:uid="{D91F13C3-0FE4-495B-BFF9-9C1592E0799A}"/>
    <cellStyle name="Check 3 2 8" xfId="1454" xr:uid="{676F5A5F-CE90-4DB2-840B-89D507AA7A00}"/>
    <cellStyle name="Check 3 3" xfId="1455" xr:uid="{8E85C7E3-D97D-4AFD-843C-BE47C0AB121E}"/>
    <cellStyle name="Check 3 3 2" xfId="1456" xr:uid="{2F164875-C5BA-4A38-B902-4D34181FC0B7}"/>
    <cellStyle name="Check 3 3 3" xfId="1457" xr:uid="{8E3F3EEA-4613-4805-ABEF-43B93F06EEBC}"/>
    <cellStyle name="Check 3 4" xfId="1458" xr:uid="{24BA5CD0-2F48-4753-AE59-75336BCF95CC}"/>
    <cellStyle name="Check 3 4 2" xfId="1459" xr:uid="{BCB7E514-950C-47D4-941A-6953BA389F46}"/>
    <cellStyle name="Check 3 4 3" xfId="1460" xr:uid="{A3B0DF89-7960-4E90-8C63-40D044B59F13}"/>
    <cellStyle name="Check 3 5" xfId="1461" xr:uid="{C8751557-5B0B-445D-AC29-8180DD8DAEFA}"/>
    <cellStyle name="Check 3 5 2" xfId="1462" xr:uid="{0EB54894-E200-4AB6-9935-8692A687C282}"/>
    <cellStyle name="Check 3 5 3" xfId="1463" xr:uid="{8CE46600-D46F-4FE9-9E5D-08D7EF6DBF99}"/>
    <cellStyle name="Check 3 6" xfId="1464" xr:uid="{C438EC00-FE5F-4034-97A2-C071A94FC304}"/>
    <cellStyle name="Check 3 6 2" xfId="1465" xr:uid="{F096B557-0508-4A38-9FAC-6BE6C52484EF}"/>
    <cellStyle name="Check 3 6 3" xfId="1466" xr:uid="{22375959-694A-474E-B335-74546FC6628B}"/>
    <cellStyle name="Check 3 7" xfId="1467" xr:uid="{D4781A54-084D-4133-AFEE-32987D96A3B8}"/>
    <cellStyle name="Check 3 7 2" xfId="1468" xr:uid="{C9007E98-B1A1-493D-B240-8DDCC7071D5B}"/>
    <cellStyle name="Check 3 7 3" xfId="1469" xr:uid="{02369897-9B5F-4B31-B67F-945F4CE80244}"/>
    <cellStyle name="Check 3 8" xfId="1470" xr:uid="{1ECB78CF-10D1-4794-B17B-78B55F6AC5F7}"/>
    <cellStyle name="Check 3 9" xfId="1471" xr:uid="{D9B26FAB-CF73-4B5E-BD55-5F72FDDDC30A}"/>
    <cellStyle name="Check 4" xfId="1472" xr:uid="{ABA4D092-514B-4186-80EF-1A175CED08FB}"/>
    <cellStyle name="Check 4 2" xfId="1473" xr:uid="{C4A9297B-11AF-4753-809A-00CD5E2BA788}"/>
    <cellStyle name="Check 4 2 2" xfId="1474" xr:uid="{2497C14E-F3B0-4056-86C0-D400A67D268E}"/>
    <cellStyle name="Check 4 2 3" xfId="1475" xr:uid="{9A4EC641-F21F-4782-9EBF-5033F3A50541}"/>
    <cellStyle name="Check 4 3" xfId="1476" xr:uid="{D6CFED99-EAE9-48A3-9319-B1F72CCF65B9}"/>
    <cellStyle name="Check 4 3 2" xfId="1477" xr:uid="{F95C2E63-4EDE-4D01-99AC-E957AA873362}"/>
    <cellStyle name="Check 4 3 3" xfId="1478" xr:uid="{A61CE4A9-9C28-4D84-BC1B-6A5CE57A0E4A}"/>
    <cellStyle name="Check 4 4" xfId="1479" xr:uid="{F55E59E3-83B9-414A-840D-01CF3664EB71}"/>
    <cellStyle name="Check 4 4 2" xfId="1480" xr:uid="{3DA44C23-D6EF-411C-A3D1-45499C754CF5}"/>
    <cellStyle name="Check 4 4 3" xfId="1481" xr:uid="{A26AEB8F-EE8D-4A19-8D39-B330C3DA137A}"/>
    <cellStyle name="Check 4 5" xfId="1482" xr:uid="{D11C9B8C-5ABD-45EE-B2BC-580F2817468A}"/>
    <cellStyle name="Check 4 5 2" xfId="1483" xr:uid="{3DA658F2-8379-4199-B1BE-C8060D965FBA}"/>
    <cellStyle name="Check 4 5 3" xfId="1484" xr:uid="{396561C7-4E39-48D6-9C6C-3EDD91078B6A}"/>
    <cellStyle name="Check 4 6" xfId="1485" xr:uid="{4097F648-2024-4FC4-BA55-A4EAB9F98951}"/>
    <cellStyle name="Check 4 6 2" xfId="1486" xr:uid="{80AB37BB-9D8B-48B6-AE71-C8E5FD1B8EB3}"/>
    <cellStyle name="Check 4 6 3" xfId="1487" xr:uid="{B3FAA0F5-D357-4276-8C12-D7984C47A808}"/>
    <cellStyle name="Check 4 7" xfId="1488" xr:uid="{24A50398-6095-4935-B154-61F79B2FC6FC}"/>
    <cellStyle name="Check 4 8" xfId="1489" xr:uid="{2FD22F41-9AED-4491-B250-721795CEA51B}"/>
    <cellStyle name="Check 5" xfId="1490" xr:uid="{BFB2A19C-99F2-4EBA-84E6-D74A90DCECD2}"/>
    <cellStyle name="Check 5 2" xfId="1491" xr:uid="{AB9D35E8-4F37-4315-95EA-53D463086122}"/>
    <cellStyle name="Check 5 3" xfId="1492" xr:uid="{4D34CDD7-E01A-4D96-A1D2-C9DD9A152AB7}"/>
    <cellStyle name="Check 6" xfId="1493" xr:uid="{A34CFBD2-7014-4EF9-B238-F7C0A88A9593}"/>
    <cellStyle name="Check 6 2" xfId="1494" xr:uid="{343CF900-FCBD-428B-89C6-9F7D276CDA43}"/>
    <cellStyle name="Check 6 3" xfId="1495" xr:uid="{5F375843-FF02-4366-A76C-6332AA367688}"/>
    <cellStyle name="Check 7" xfId="1496" xr:uid="{8A0E8C33-4E50-4C71-A7FC-659CF92A8663}"/>
    <cellStyle name="Check 7 2" xfId="1497" xr:uid="{30CBE358-81B6-4853-9BAA-C8CBE1EF52DB}"/>
    <cellStyle name="Check 7 3" xfId="1498" xr:uid="{75A195A1-F093-4043-93BD-FB41A43E9B5E}"/>
    <cellStyle name="Check 8" xfId="1499" xr:uid="{F7A2554A-47F7-498F-AA27-34ED29C1C3F5}"/>
    <cellStyle name="Check 9" xfId="1500" xr:uid="{68A6B4ED-5223-493F-AABA-78B7CD80F85F}"/>
    <cellStyle name="Check Cell" xfId="5722" builtinId="23" customBuiltin="1"/>
    <cellStyle name="Check Cell 2" xfId="1501" xr:uid="{F8F8209D-5C33-4197-BF69-1FAF3BEA762D}"/>
    <cellStyle name="Check Cell 2 2" xfId="1502" xr:uid="{6C45B6BF-FF4D-4630-BF3B-1910656EFDC4}"/>
    <cellStyle name="Check Cell 3" xfId="1503" xr:uid="{777182BC-1579-4137-A0FB-B890A2AF4322}"/>
    <cellStyle name="Check Cell 4" xfId="1504" xr:uid="{096495D0-FD9F-45C8-9977-BCFFB86637D7}"/>
    <cellStyle name="ColHead" xfId="1505" xr:uid="{9FB56757-5E05-4386-BBAB-893BDB7BB619}"/>
    <cellStyle name="ColHead 2" xfId="1506" xr:uid="{87503121-2CB3-4D95-B6C6-30E9C5F25879}"/>
    <cellStyle name="Column Headers" xfId="1507" xr:uid="{61DE9058-5605-4F02-8766-AB3CA4F98821}"/>
    <cellStyle name="Comma" xfId="1" builtinId="3"/>
    <cellStyle name="Comma [0] 2" xfId="1508" xr:uid="{ABDB5D17-3689-4815-B60F-9FA8565294FB}"/>
    <cellStyle name="Comma [00]" xfId="1509" xr:uid="{BB50D3A7-9418-4A41-8243-AC5E9AAAB207}"/>
    <cellStyle name="Comma 10" xfId="1510" xr:uid="{C8F9196F-CB09-4E50-8A2C-B599C73927CC}"/>
    <cellStyle name="Comma 10 2" xfId="1511" xr:uid="{B46E4CEE-0A00-4AF7-9369-D8AE53198356}"/>
    <cellStyle name="Comma 10 2 2" xfId="1512" xr:uid="{7A9A09DC-C2FF-4483-B2F7-B13FC8C955F0}"/>
    <cellStyle name="Comma 10 2 2 2" xfId="1513" xr:uid="{B60DEA5F-92EA-4268-95EE-7A259B3CF6ED}"/>
    <cellStyle name="Comma 10 2 3" xfId="1514" xr:uid="{9A50FAAD-16DB-4ADE-8E72-4F4030EDDC31}"/>
    <cellStyle name="Comma 10 3" xfId="1515" xr:uid="{B62A7479-A673-4E5D-8CD2-A60327339659}"/>
    <cellStyle name="Comma 10 3 2" xfId="1516" xr:uid="{E8EBE0D8-0604-42AD-AEFA-BE02C3D39174}"/>
    <cellStyle name="Comma 10 4" xfId="1517" xr:uid="{48657D01-4669-411E-8194-63E378DA8039}"/>
    <cellStyle name="Comma 10 5" xfId="1518" xr:uid="{FBA40FEE-4B79-4049-B1E3-5A274170EBFE}"/>
    <cellStyle name="Comma 11" xfId="1519" xr:uid="{A15F092E-B26A-4A66-A8A1-E940D0D8772D}"/>
    <cellStyle name="Comma 11 2" xfId="1520" xr:uid="{54DD6AE9-D341-4825-9218-8215392FDBF0}"/>
    <cellStyle name="Comma 11 2 2" xfId="1521" xr:uid="{AAC1206B-D71D-4C35-A5B9-7E7475A87C46}"/>
    <cellStyle name="Comma 11 2 2 2" xfId="1522" xr:uid="{C212EF39-02FF-4AB7-BE9C-E844D2DC1826}"/>
    <cellStyle name="Comma 11 2 3" xfId="1523" xr:uid="{C7D65270-5C52-421C-9562-58A0D36AD9A3}"/>
    <cellStyle name="Comma 11 3" xfId="1524" xr:uid="{5C57A2EB-E514-40FA-BDE2-D9E266332DD0}"/>
    <cellStyle name="Comma 11 3 2" xfId="1525" xr:uid="{7A87103A-0E53-4F9C-A63D-8B3694C92EF4}"/>
    <cellStyle name="Comma 11 4" xfId="1526" xr:uid="{51094A33-99B2-429F-B98A-13F56DFB2815}"/>
    <cellStyle name="Comma 12" xfId="1527" xr:uid="{B760A970-6A80-4D60-843B-C784FECB36C5}"/>
    <cellStyle name="Comma 12 2" xfId="1528" xr:uid="{C3F85C55-E182-4DDB-8784-79BF964581F5}"/>
    <cellStyle name="Comma 12 2 2" xfId="1529" xr:uid="{385ED66E-79CB-418A-AF03-314BBD8680B3}"/>
    <cellStyle name="Comma 12 2 2 2" xfId="1530" xr:uid="{F6260099-9327-4674-88F8-C7B2F62ADB69}"/>
    <cellStyle name="Comma 12 2 2 2 2" xfId="1531" xr:uid="{78696004-8713-44B7-B35C-A3F61C63EE8E}"/>
    <cellStyle name="Comma 12 2 2 3" xfId="1532" xr:uid="{2C3612E5-605F-48B8-8C2E-B3B4C08A93FF}"/>
    <cellStyle name="Comma 12 2 3" xfId="1533" xr:uid="{96929345-0D24-4097-A13A-8E1AC7B91D9A}"/>
    <cellStyle name="Comma 12 2 3 2" xfId="1534" xr:uid="{DBF4CFE2-0A70-459A-9CCD-8D999D6EE91C}"/>
    <cellStyle name="Comma 12 2 4" xfId="1535" xr:uid="{5C5614F2-419D-4043-BAD2-451A07026EA2}"/>
    <cellStyle name="Comma 12 3" xfId="1536" xr:uid="{3F172EE7-1768-47DF-A774-54CFF6DD0665}"/>
    <cellStyle name="Comma 12 3 2" xfId="1537" xr:uid="{522CA993-EA73-49A3-B5DF-86F869B24518}"/>
    <cellStyle name="Comma 12 3 2 2" xfId="1538" xr:uid="{F5EF114A-7C91-46CD-8B11-B1C4AC148E9F}"/>
    <cellStyle name="Comma 12 3 3" xfId="1539" xr:uid="{9AEEAC98-1593-4503-9C96-1184BE1847DE}"/>
    <cellStyle name="Comma 12 4" xfId="1540" xr:uid="{244E61EB-23F4-42C3-BD6A-DB9B71A97A7D}"/>
    <cellStyle name="Comma 12 4 2" xfId="1541" xr:uid="{F15B0F58-CCD5-4129-8894-3A6CA6BB7AEF}"/>
    <cellStyle name="Comma 12 5" xfId="1542" xr:uid="{606F2686-8F3A-4682-87D9-7BD1E2D40F02}"/>
    <cellStyle name="Comma 13" xfId="1543" xr:uid="{572B8717-235D-46A5-B68F-5196C8B267AB}"/>
    <cellStyle name="Comma 13 2" xfId="1544" xr:uid="{3AA86CB4-6967-45BA-A02F-DC665022F75B}"/>
    <cellStyle name="Comma 13 2 2" xfId="1545" xr:uid="{DBF7A1E7-5BF7-4B38-A2B9-D605D2026110}"/>
    <cellStyle name="Comma 13 3" xfId="1546" xr:uid="{18022EF1-E674-4000-9847-4779391B44AE}"/>
    <cellStyle name="Comma 13 3 2" xfId="1547" xr:uid="{F7363135-A737-408B-A4B4-FB6D98D8D00B}"/>
    <cellStyle name="Comma 13 4" xfId="1548" xr:uid="{77ADCE94-E9F3-4219-A297-1A9838D9FCBA}"/>
    <cellStyle name="Comma 14" xfId="1549" xr:uid="{CE5B5D83-1144-4BB0-A07D-F19D1DB7CA16}"/>
    <cellStyle name="Comma 14 2" xfId="1550" xr:uid="{F2205C9B-E9EB-4116-B688-9409A5DABF36}"/>
    <cellStyle name="Comma 14 2 2" xfId="1551" xr:uid="{1F81BE8E-2665-4EBF-8340-B9426270402E}"/>
    <cellStyle name="Comma 14 3" xfId="1552" xr:uid="{D8A9D69A-9AAD-46BD-962B-BE07FD1143D0}"/>
    <cellStyle name="Comma 15" xfId="1553" xr:uid="{46B610A2-D5DD-483D-9BCA-44ECD829EFC7}"/>
    <cellStyle name="Comma 15 2" xfId="1554" xr:uid="{F88B763F-DE95-4A18-A60D-A76CF94D1971}"/>
    <cellStyle name="Comma 15 2 2" xfId="1555" xr:uid="{3168D982-6273-4E62-A13A-942502A50F85}"/>
    <cellStyle name="Comma 15 3" xfId="1556" xr:uid="{AE932BE1-BFD5-4F36-AF30-40E8CDE77BDE}"/>
    <cellStyle name="Comma 16" xfId="1557" xr:uid="{8094FC32-6CD6-4124-9292-37385729FD6D}"/>
    <cellStyle name="Comma 16 2" xfId="1558" xr:uid="{1DD22408-BC89-4964-ABAE-E733C08BE7D1}"/>
    <cellStyle name="Comma 16 2 2" xfId="1559" xr:uid="{98EF60D9-7EEF-4B56-AAE4-D0AFC7B70492}"/>
    <cellStyle name="Comma 16 2 3" xfId="1560" xr:uid="{3DE08DCC-EB79-4D8A-9409-A556C7641194}"/>
    <cellStyle name="Comma 16 3" xfId="1561" xr:uid="{6A849A56-E019-45F8-91F7-75E3F683C615}"/>
    <cellStyle name="Comma 17" xfId="1562" xr:uid="{DE755070-8C51-459F-9B0A-81B266B9FC35}"/>
    <cellStyle name="Comma 17 2" xfId="1563" xr:uid="{832EE20F-7375-4288-A494-8AB26A41C95B}"/>
    <cellStyle name="Comma 18" xfId="1564" xr:uid="{C222CF34-E3A9-43AC-8EC2-1A527FCACD8A}"/>
    <cellStyle name="Comma 18 2" xfId="1565" xr:uid="{C89126F6-A7E4-4189-9483-E1081BD4F6D7}"/>
    <cellStyle name="Comma 19" xfId="1566" xr:uid="{34AACEDD-6C25-4C69-8DEF-A77E069E70E1}"/>
    <cellStyle name="Comma 19 2" xfId="1567" xr:uid="{B6597C7B-851A-4462-87D0-1C3C62B99EFE}"/>
    <cellStyle name="Comma 2" xfId="7" xr:uid="{F19E0DAA-5A53-4D98-944B-5B5D145DDBAC}"/>
    <cellStyle name="Comma 2 2" xfId="37" xr:uid="{44F1F9A6-0940-47D6-8396-67ED0CA00E5B}"/>
    <cellStyle name="Comma 2 2 2" xfId="1568" xr:uid="{DE26AD80-5808-4F6F-A56D-1844AB5F3F7A}"/>
    <cellStyle name="Comma 2 3" xfId="1569" xr:uid="{2266213A-6BFF-40B2-B017-B666E8C00189}"/>
    <cellStyle name="Comma 2 4" xfId="1570" xr:uid="{4D490673-0F2D-4893-AE8E-037384B64F14}"/>
    <cellStyle name="Comma 2 5" xfId="1571" xr:uid="{470E9B1F-BDCA-4AB5-BD88-239AA660DB61}"/>
    <cellStyle name="Comma 2 6" xfId="13" xr:uid="{7CFBCFA0-8B20-4E3C-B4BC-A3A41A828DE6}"/>
    <cellStyle name="Comma 20" xfId="1572" xr:uid="{596BAD93-57AC-4104-A0F1-08FA0D24A642}"/>
    <cellStyle name="Comma 21" xfId="1573" xr:uid="{40520ABE-BE2F-4A1F-A590-5AEE230285FC}"/>
    <cellStyle name="Comma 22" xfId="1574" xr:uid="{3E97B779-3CD9-4B48-BC99-B7EC83025C72}"/>
    <cellStyle name="Comma 23" xfId="1575" xr:uid="{4E629566-80FD-40C6-AB69-1B5EF486FFE0}"/>
    <cellStyle name="Comma 24" xfId="1576" xr:uid="{4A335EBB-1C62-4367-8674-0BD6C81FDF33}"/>
    <cellStyle name="Comma 25" xfId="1577" xr:uid="{D751EAEA-D3AD-411D-B8C0-5280E9607EF0}"/>
    <cellStyle name="Comma 26" xfId="1578" xr:uid="{B5E1FD74-5D6D-4144-ACE1-3C0C598377AC}"/>
    <cellStyle name="Comma 27" xfId="1579" xr:uid="{0E91A54C-DB9C-48B7-98D1-DFC85208157D}"/>
    <cellStyle name="Comma 28" xfId="1580" xr:uid="{142CF652-9D69-4A2A-A1AE-D75A176324F6}"/>
    <cellStyle name="Comma 28 2" xfId="1581" xr:uid="{97E6B960-4A09-4741-89B0-A9C79FE765D0}"/>
    <cellStyle name="Comma 29" xfId="1582" xr:uid="{B38C4A2A-2E95-4127-B03F-96B01823603C}"/>
    <cellStyle name="Comma 3" xfId="25" xr:uid="{85641362-9AD7-4338-BB65-B2AAB59029F7}"/>
    <cellStyle name="Comma 3 2" xfId="32" xr:uid="{3F0FAF5C-6BC9-430D-950F-7BD9597DB8C9}"/>
    <cellStyle name="Comma 3 2 2" xfId="1583" xr:uid="{0BF8AA9C-0C88-48DC-B754-5FB639052F4E}"/>
    <cellStyle name="Comma 3 2 2 2" xfId="1584" xr:uid="{9E677987-EACD-482D-AF7B-8B0A5ACCFE33}"/>
    <cellStyle name="Comma 3 2 3" xfId="1585" xr:uid="{63FDDD2C-9EEC-4754-A428-3774BE215FA0}"/>
    <cellStyle name="Comma 3 2 3 2" xfId="1586" xr:uid="{204F1A32-991A-444D-829C-2FD8B9484169}"/>
    <cellStyle name="Comma 3 2 4" xfId="1587" xr:uid="{7D70F034-A09B-48BD-B08C-47B3CFBE1307}"/>
    <cellStyle name="Comma 3 3" xfId="1588" xr:uid="{A421C97C-31B1-4AEC-8A65-D28DC9FE573D}"/>
    <cellStyle name="Comma 3 3 2" xfId="1589" xr:uid="{2208F3AE-1DE5-43A2-B43F-C55FEC4E8E19}"/>
    <cellStyle name="Comma 3 3 2 2" xfId="1590" xr:uid="{E1B7D033-CF27-4F7D-BEFA-EB40D20E0492}"/>
    <cellStyle name="Comma 3 3 3" xfId="1591" xr:uid="{EABE4E14-85C7-491C-860F-2744E6911B4D}"/>
    <cellStyle name="Comma 3 3 3 2" xfId="1592" xr:uid="{D5AEFC45-7492-4C7E-A239-884D71A15570}"/>
    <cellStyle name="Comma 3 3 4" xfId="1593" xr:uid="{B5357CEA-7850-4F71-9E36-2AAA0F4CD942}"/>
    <cellStyle name="Comma 3 4" xfId="1594" xr:uid="{91472B1E-36FF-4F1B-8928-B08F482B4189}"/>
    <cellStyle name="Comma 3 4 2" xfId="1595" xr:uid="{3F1BB51F-A122-423B-B7FE-0EC766F589C1}"/>
    <cellStyle name="Comma 3 4 2 2" xfId="1596" xr:uid="{3923CAB7-AEE9-4383-BB10-956FDAA1E89C}"/>
    <cellStyle name="Comma 3 4 3" xfId="1597" xr:uid="{14979CA4-98F1-4298-88E6-DB93854B827E}"/>
    <cellStyle name="Comma 3 4 3 2" xfId="1598" xr:uid="{A0DFB38A-19B6-41D8-B0A5-65AD0F590F1E}"/>
    <cellStyle name="Comma 3 4 4" xfId="1599" xr:uid="{7A2E752E-238F-4E4F-9938-E31F8BA5ECA4}"/>
    <cellStyle name="Comma 3 5" xfId="1600" xr:uid="{7E50E5AB-531E-4266-B215-C02BA527F7A5}"/>
    <cellStyle name="Comma 3 5 2" xfId="1601" xr:uid="{7800F52E-B98B-4983-B290-E88810E0354E}"/>
    <cellStyle name="Comma 3 6" xfId="1602" xr:uid="{3F659D8A-3A6B-4220-A40E-53127F6D2601}"/>
    <cellStyle name="Comma 3 7" xfId="1603" xr:uid="{8FAB0AF8-95E5-48E4-96B1-23FBCE1C2B78}"/>
    <cellStyle name="Comma 3 7 2" xfId="1604" xr:uid="{A5ABE93D-6D30-418D-8C43-91739ECC2BCD}"/>
    <cellStyle name="Comma 3 7 2 2" xfId="1605" xr:uid="{6F7BF4D0-DDC5-4536-970C-6AFA989FF61D}"/>
    <cellStyle name="Comma 3 7 2 2 2" xfId="1606" xr:uid="{EEEDC5E0-BFA1-447E-9E83-5BB271C14992}"/>
    <cellStyle name="Comma 3 7 2 2 2 2" xfId="1607" xr:uid="{7596260D-64D8-4266-B7DF-F34A28F0D39F}"/>
    <cellStyle name="Comma 3 7 2 2 3" xfId="1608" xr:uid="{C2E4411C-D7D0-4A9B-8259-D8846D0453A5}"/>
    <cellStyle name="Comma 3 7 2 3" xfId="1609" xr:uid="{72267F19-7A81-4F33-9DB4-406142FA145F}"/>
    <cellStyle name="Comma 3 7 2 3 2" xfId="1610" xr:uid="{992F72A9-AE6F-453E-9359-FB1418BEF60C}"/>
    <cellStyle name="Comma 3 7 2 4" xfId="1611" xr:uid="{5BCF3CA1-7B4B-4137-9BBA-5A78E3CAE8E6}"/>
    <cellStyle name="Comma 3 7 3" xfId="1612" xr:uid="{E53886B1-9241-4C3D-BCBC-AA3D63AF2EF0}"/>
    <cellStyle name="Comma 3 7 3 2" xfId="1613" xr:uid="{E59923A2-E221-4C7A-8363-5C788A371EF9}"/>
    <cellStyle name="Comma 3 7 3 2 2" xfId="1614" xr:uid="{D8633B0A-5061-4449-968E-189A6D603FA2}"/>
    <cellStyle name="Comma 3 7 3 3" xfId="1615" xr:uid="{87167D44-4D98-4E63-830F-ACEB002AFDBF}"/>
    <cellStyle name="Comma 3 7 4" xfId="1616" xr:uid="{A8B5F88D-81AA-4BF5-988D-0210BCDABCA2}"/>
    <cellStyle name="Comma 3 7 4 2" xfId="1617" xr:uid="{2B072425-F962-4DC7-B8B5-E1F16803E70C}"/>
    <cellStyle name="Comma 3 7 5" xfId="1618" xr:uid="{BEAC0DFD-1334-4CDC-A30C-197C99B7AD34}"/>
    <cellStyle name="Comma 30" xfId="1619" xr:uid="{846FD81B-F26E-4B84-B13B-CCD0FA9F6B54}"/>
    <cellStyle name="Comma 4" xfId="40" xr:uid="{338C8C12-5276-485B-B127-54A6B046275B}"/>
    <cellStyle name="Comma 4 2" xfId="1620" xr:uid="{6A497DE7-0A7B-4648-B400-EE9070A471E1}"/>
    <cellStyle name="Comma 4 2 2" xfId="1621" xr:uid="{8C876678-44C8-40AA-9824-1481AC8ABB72}"/>
    <cellStyle name="Comma 4 3" xfId="1622" xr:uid="{093C1F0E-EDD6-4010-9C4F-76AF4610DAE3}"/>
    <cellStyle name="Comma 4 4" xfId="1623" xr:uid="{11129F0C-E829-42D0-9FC7-6441CC521BAC}"/>
    <cellStyle name="Comma 4 4 2" xfId="1624" xr:uid="{95E802B5-7C56-4375-AF39-2D9987B348EA}"/>
    <cellStyle name="Comma 4 4 2 2" xfId="1625" xr:uid="{949B6D0E-AEE3-4689-B93C-EC6A7E639C7B}"/>
    <cellStyle name="Comma 4 4 2 2 2" xfId="1626" xr:uid="{10F611B6-25AD-4C55-B3CB-6A60D36B10E5}"/>
    <cellStyle name="Comma 4 4 2 3" xfId="1627" xr:uid="{3A9F39CD-D912-4999-9B22-35683DB60561}"/>
    <cellStyle name="Comma 4 4 3" xfId="1628" xr:uid="{755D1FB8-79C1-4AD6-9299-42B4F99B47BC}"/>
    <cellStyle name="Comma 4 4 3 2" xfId="1629" xr:uid="{874D63AE-12C5-435D-9F65-3491664BA6AE}"/>
    <cellStyle name="Comma 4 4 4" xfId="1630" xr:uid="{39320FF5-6F75-4DED-8BF4-A37B019E8DF3}"/>
    <cellStyle name="Comma 4 5" xfId="1631" xr:uid="{92E9ED7B-FBB1-40BE-AC10-DCD55503E343}"/>
    <cellStyle name="Comma 4 5 2" xfId="1632" xr:uid="{4E71B70E-C030-4276-B011-4A67A79B1620}"/>
    <cellStyle name="Comma 4 5 2 2" xfId="1633" xr:uid="{9289DA6E-83CE-4CA4-ADF6-0516CCF24857}"/>
    <cellStyle name="Comma 4 5 3" xfId="1634" xr:uid="{0AD2E0B9-8B2B-4BE3-9141-B3D974929F8C}"/>
    <cellStyle name="Comma 4 6" xfId="1635" xr:uid="{E0487657-DEB0-4843-8E4F-B460FC0C719A}"/>
    <cellStyle name="Comma 4 6 2" xfId="1636" xr:uid="{A692045F-5549-455C-91DA-E8CB3826DD88}"/>
    <cellStyle name="Comma 4 7" xfId="1637" xr:uid="{3AED6972-F52C-4FA8-8B75-F566A60308BA}"/>
    <cellStyle name="Comma 5" xfId="1638" xr:uid="{9E60017C-131B-4FD3-855F-0EAE76EE6CFD}"/>
    <cellStyle name="Comma 5 2" xfId="1639" xr:uid="{3E1CD0D9-4025-427D-91B9-6796F176B41D}"/>
    <cellStyle name="Comma 5 3" xfId="1640" xr:uid="{4E9D85C1-F320-4EB9-A2BD-DB0C627B2E8A}"/>
    <cellStyle name="Comma 6" xfId="1641" xr:uid="{DDD7A40C-AB6E-4FDE-AF10-4ECEB64126BB}"/>
    <cellStyle name="Comma 6 2" xfId="1642" xr:uid="{3582B079-A642-4AED-868D-B7EEFF625A0E}"/>
    <cellStyle name="Comma 6 3" xfId="1643" xr:uid="{772DFD24-E119-4D33-ADFB-6EDC1F755E2E}"/>
    <cellStyle name="Comma 6 4" xfId="1644" xr:uid="{FF91A2EF-0A16-4EED-AD5D-D28246F96877}"/>
    <cellStyle name="Comma 7" xfId="1645" xr:uid="{AC86E3A5-1335-42A8-A936-B2BC9E9B98A5}"/>
    <cellStyle name="Comma 7 2" xfId="1646" xr:uid="{F812C729-638A-446B-82BC-3A3FC2EA1766}"/>
    <cellStyle name="Comma 7 3" xfId="1647" xr:uid="{8919EDB8-259F-44F7-9E86-A0869AE31AC5}"/>
    <cellStyle name="Comma 8" xfId="1648" xr:uid="{2B85E1DB-6BE5-4FFD-A4B8-1A2FEBDDA807}"/>
    <cellStyle name="Comma 8 2" xfId="1649" xr:uid="{B69FC97F-6BC4-434E-A93A-987F7CC0F70F}"/>
    <cellStyle name="Comma 9" xfId="1650" xr:uid="{3010F696-B482-4224-A3A5-3514160683B4}"/>
    <cellStyle name="Comma 9 2" xfId="1651" xr:uid="{9C509F26-B02B-42B5-B8B9-407BDD5B39C5}"/>
    <cellStyle name="Comma 9 2 2" xfId="1652" xr:uid="{CCAA0F65-34F6-4B51-8812-EBC69EFFCF47}"/>
    <cellStyle name="Comma 9 3" xfId="1653" xr:uid="{BD5B13C1-A8B0-4C4A-9DFD-57DA3443364C}"/>
    <cellStyle name="Comma 9 4" xfId="1654" xr:uid="{C3C40A7C-4AC0-42F0-A3E5-9A5982F2D3DD}"/>
    <cellStyle name="Comma0" xfId="1655" xr:uid="{F8714DC4-5F8A-444A-A308-F5131F303EE0}"/>
    <cellStyle name="Comma0 - Modelo1" xfId="1656" xr:uid="{BA481EA1-C969-4AAC-B94E-B660DAE3CFDA}"/>
    <cellStyle name="Comma0 - Style1" xfId="1657" xr:uid="{DB806BCA-AF4F-41B2-8A74-3961E2ED71B7}"/>
    <cellStyle name="Comma0 2" xfId="1658" xr:uid="{4730962F-6E8A-47AD-BD0F-85C5CE30139D}"/>
    <cellStyle name="Comma0 2 2" xfId="1659" xr:uid="{33570D3E-C9D9-40E6-9187-1AF92137CC18}"/>
    <cellStyle name="Comma0 3" xfId="1660" xr:uid="{08CDA8EC-50AD-4D23-B3DB-17FFBDE20F2E}"/>
    <cellStyle name="Comma0 4" xfId="1661" xr:uid="{0CC93B55-483B-4462-A9D3-193EE6F69185}"/>
    <cellStyle name="Comma0 5" xfId="1662" xr:uid="{60D8EF0B-FEA1-46F6-9F42-CE831953FC22}"/>
    <cellStyle name="Comma0 6" xfId="1663" xr:uid="{341CEA2B-31C1-4E93-812F-383F40676D17}"/>
    <cellStyle name="Comma0_3 SAIC Infrastructure Services Pricing Tables Security Operations 09April2008" xfId="1664" xr:uid="{0ED95093-EC1C-42D3-BAC1-9A2443DF20E6}"/>
    <cellStyle name="Comma1 - Modelo2" xfId="1665" xr:uid="{2397CAA6-C7D4-4B33-8693-E09061A1709B}"/>
    <cellStyle name="Comma1 - Style2" xfId="1666" xr:uid="{45683C44-B3FD-4231-87CB-552A8B94E3FA}"/>
    <cellStyle name="CommaSimple" xfId="1667" xr:uid="{E45D76A8-4167-43AF-A21E-AC5A66D0B0B7}"/>
    <cellStyle name="Comment" xfId="1668" xr:uid="{973BA3FA-B0BE-4484-B71D-C4023E0962D2}"/>
    <cellStyle name="Copied" xfId="1669" xr:uid="{20272F25-A7D3-4EAC-A941-67D7217FA2E3}"/>
    <cellStyle name="Currency" xfId="2" builtinId="4"/>
    <cellStyle name="Currency [00]" xfId="1670" xr:uid="{E3668853-579A-4617-AB63-3351BDEC35E4}"/>
    <cellStyle name="Currency 10" xfId="1671" xr:uid="{1E7DD0FF-A37C-4ADA-A78A-2480B583202F}"/>
    <cellStyle name="Currency 10 2" xfId="1672" xr:uid="{38FF0D72-1216-4BE4-B964-D82F58575FA9}"/>
    <cellStyle name="Currency 10 2 2" xfId="1673" xr:uid="{C4791267-868D-4F6C-A9C1-142B3EEAE6FE}"/>
    <cellStyle name="Currency 10 2 2 2" xfId="1674" xr:uid="{29DCB0A9-3669-499B-84A7-17080A2B4052}"/>
    <cellStyle name="Currency 10 2 2 2 2" xfId="1675" xr:uid="{A272A6BB-6451-4136-9D18-E0B0A1430F62}"/>
    <cellStyle name="Currency 10 2 2 3" xfId="1676" xr:uid="{947F8AC8-59F0-4A10-BAE0-1E442AA7BFCF}"/>
    <cellStyle name="Currency 10 2 3" xfId="1677" xr:uid="{1B8ED568-BB68-4F97-8B2D-C681A2D88B0C}"/>
    <cellStyle name="Currency 10 2 3 2" xfId="1678" xr:uid="{628AEC78-BEB0-4A2B-9A33-76A65D804D20}"/>
    <cellStyle name="Currency 10 2 4" xfId="1679" xr:uid="{FE32611A-405E-47FA-ACEE-44C12B8CDD20}"/>
    <cellStyle name="Currency 10 3" xfId="1680" xr:uid="{EAADE0E1-E3C0-405E-8636-7EA8F70AD00C}"/>
    <cellStyle name="Currency 10 3 2" xfId="1681" xr:uid="{69559168-E56C-4E7A-A4D6-3BE7BE0C698B}"/>
    <cellStyle name="Currency 10 3 2 2" xfId="1682" xr:uid="{9B070F61-FDD3-45B8-BF7F-7EBAE9E382DB}"/>
    <cellStyle name="Currency 10 3 3" xfId="1683" xr:uid="{5F8586AC-15DC-4721-A051-835F58F48917}"/>
    <cellStyle name="Currency 10 4" xfId="1684" xr:uid="{9CCB239F-E9D7-4729-9A8E-DE83C28EAD42}"/>
    <cellStyle name="Currency 10 4 2" xfId="1685" xr:uid="{5F63E03D-7041-4E3B-BBAA-6026643F200A}"/>
    <cellStyle name="Currency 10 5" xfId="1686" xr:uid="{1A592AE7-536D-46E5-A114-8B44DBE0394F}"/>
    <cellStyle name="Currency 11" xfId="1687" xr:uid="{EE37BC65-8EFF-4362-A3A2-EE741BD7AC7D}"/>
    <cellStyle name="Currency 11 2" xfId="1688" xr:uid="{1A927E7A-2EDB-489C-8EEA-249EB61F48AE}"/>
    <cellStyle name="Currency 11 2 2" xfId="1689" xr:uid="{CFF6BEEC-08CF-45D5-86C6-1C5F27C4E9D0}"/>
    <cellStyle name="Currency 11 2 2 2" xfId="1690" xr:uid="{247A905A-0417-4571-9878-5E4D9BD2302E}"/>
    <cellStyle name="Currency 11 2 2 2 2" xfId="1691" xr:uid="{73C95E0F-73DC-49EC-B758-F27BA5484FF5}"/>
    <cellStyle name="Currency 11 2 2 3" xfId="1692" xr:uid="{EAD49035-93B7-4CA3-9A19-D471616B2E7D}"/>
    <cellStyle name="Currency 11 2 3" xfId="1693" xr:uid="{B966EB99-C402-4A33-8A4F-146D0B12678F}"/>
    <cellStyle name="Currency 11 2 3 2" xfId="1694" xr:uid="{BCCAAD08-9123-4FF3-8233-20F207AD052A}"/>
    <cellStyle name="Currency 11 2 4" xfId="1695" xr:uid="{3196934D-E21C-4D44-8AD2-CC1276501FF2}"/>
    <cellStyle name="Currency 11 3" xfId="1696" xr:uid="{9A1FE1AA-DA3E-4EC9-9EA5-64DCEDB5E950}"/>
    <cellStyle name="Currency 11 3 2" xfId="1697" xr:uid="{5A349255-34DF-4314-BB81-E1C47847C1C4}"/>
    <cellStyle name="Currency 11 3 2 2" xfId="1698" xr:uid="{82E8E281-CCD0-4FB9-A090-5AA123AD28B7}"/>
    <cellStyle name="Currency 11 3 3" xfId="1699" xr:uid="{390C945D-3CB8-4581-8720-90C8701DBD6B}"/>
    <cellStyle name="Currency 11 4" xfId="1700" xr:uid="{2ED79F0B-329B-4B9E-B5E1-E19A69A7C8B0}"/>
    <cellStyle name="Currency 11 4 2" xfId="1701" xr:uid="{138A3AC5-4513-415A-8BC3-5BBDE1BBC3F0}"/>
    <cellStyle name="Currency 11 5" xfId="1702" xr:uid="{C33E071A-1651-4871-8F71-FA6945BC28B2}"/>
    <cellStyle name="Currency 12" xfId="1703" xr:uid="{BEAF8E28-A678-4686-B03A-7F8BACA2AD91}"/>
    <cellStyle name="Currency 12 2" xfId="1704" xr:uid="{304BC9E0-7D0E-48EB-887B-EAEDBBB06176}"/>
    <cellStyle name="Currency 12 2 2" xfId="1705" xr:uid="{8E6E7D14-9D20-4A7B-A472-E2F817521D74}"/>
    <cellStyle name="Currency 12 2 2 2" xfId="1706" xr:uid="{C7F96FCF-4E08-4966-A7B9-741A7CCF23D7}"/>
    <cellStyle name="Currency 12 2 2 2 2" xfId="1707" xr:uid="{32AF2031-5B36-48B2-AF04-2178A5186138}"/>
    <cellStyle name="Currency 12 2 2 3" xfId="1708" xr:uid="{CE0CF54B-AC09-478E-80F2-198FCB253211}"/>
    <cellStyle name="Currency 12 2 3" xfId="1709" xr:uid="{99178994-A6AD-41FE-A97D-3B5F0FF974A0}"/>
    <cellStyle name="Currency 12 2 3 2" xfId="1710" xr:uid="{00EA4B59-5826-4995-A184-66630FA1E039}"/>
    <cellStyle name="Currency 12 2 4" xfId="1711" xr:uid="{DCB09300-A631-4ED7-9488-2C9C35142163}"/>
    <cellStyle name="Currency 12 3" xfId="1712" xr:uid="{310C765F-C9DB-42B9-98D6-CC5DC2B7282E}"/>
    <cellStyle name="Currency 12 3 2" xfId="1713" xr:uid="{218A2BDB-4C36-41AF-BD77-659CF4345F6C}"/>
    <cellStyle name="Currency 12 3 2 2" xfId="1714" xr:uid="{800EAC8D-CC27-4A43-B473-2F2FD9ECB757}"/>
    <cellStyle name="Currency 12 3 3" xfId="1715" xr:uid="{6CA730D3-848A-49F3-9298-5C3095708B40}"/>
    <cellStyle name="Currency 12 4" xfId="1716" xr:uid="{29994DA2-ED0C-4614-9BF8-446AF37C7D51}"/>
    <cellStyle name="Currency 12 4 2" xfId="1717" xr:uid="{84F7A19C-FEEA-4E48-8C91-7770F98681ED}"/>
    <cellStyle name="Currency 12 5" xfId="1718" xr:uid="{55FCCBA3-30A5-4794-A5B8-501452339C8B}"/>
    <cellStyle name="Currency 13" xfId="1719" xr:uid="{775B40D9-08AA-4D89-8BF8-9AF10AC8E370}"/>
    <cellStyle name="Currency 14" xfId="1720" xr:uid="{2D5C62DB-BAEA-4E49-BF25-E33DAC7144B3}"/>
    <cellStyle name="Currency 15" xfId="1721" xr:uid="{476795F4-F1FD-42E9-BAEA-24032C69EF7D}"/>
    <cellStyle name="Currency 16" xfId="1722" xr:uid="{5F6D6E02-AA17-4903-B5B5-8245301448C7}"/>
    <cellStyle name="Currency 17" xfId="1723" xr:uid="{78D93758-34B2-4AA1-8570-1537FCE62506}"/>
    <cellStyle name="Currency 18" xfId="1724" xr:uid="{FADC4729-4B5C-41B9-8344-B9E9138300FF}"/>
    <cellStyle name="Currency 19" xfId="1725" xr:uid="{89286622-2A8B-47FC-B170-BE0B62DAC85C}"/>
    <cellStyle name="Currency 2" xfId="14" xr:uid="{75ADD080-CCBF-495B-BA52-9BEAE34D5F03}"/>
    <cellStyle name="Currency 2 2" xfId="36" xr:uid="{6B42867B-36DF-4848-9EA7-3A2984E207E8}"/>
    <cellStyle name="Currency 2 2 2" xfId="1726" xr:uid="{FDBC1109-C512-4D1F-B422-8200A6E2C07E}"/>
    <cellStyle name="Currency 2 2 3" xfId="1727" xr:uid="{E9E64FE5-353C-4DA4-A741-5BCC9F812417}"/>
    <cellStyle name="Currency 2 2 4" xfId="1728" xr:uid="{C3CA1F9D-F80D-43B4-803D-76663FEC82B3}"/>
    <cellStyle name="Currency 2 3" xfId="1729" xr:uid="{EB6AB431-F1B4-4507-8196-E80A42D7EBEF}"/>
    <cellStyle name="Currency 2 4" xfId="1730" xr:uid="{01FCBFB7-18B8-4345-8B10-67DFD8FB1224}"/>
    <cellStyle name="Currency 2 4 2" xfId="1731" xr:uid="{44812172-BE31-4053-8F69-A985EFDDFDDA}"/>
    <cellStyle name="Currency 2 5" xfId="1732" xr:uid="{958621C5-4DA2-4904-9AEB-E3AFDDEDCB6A}"/>
    <cellStyle name="Currency 2 5 2" xfId="1733" xr:uid="{5274C0B6-9631-47CB-92AD-36D98DE9B1BF}"/>
    <cellStyle name="Currency 2 5 2 2" xfId="1734" xr:uid="{0F9B0AD2-078A-4958-BEC9-F7E120910A34}"/>
    <cellStyle name="Currency 2 5 2 2 2" xfId="1735" xr:uid="{148AF0DA-38E9-484D-A161-F584A595AE02}"/>
    <cellStyle name="Currency 2 5 2 3" xfId="1736" xr:uid="{073E5378-7726-4DAF-ABEC-A8954AD45360}"/>
    <cellStyle name="Currency 2 5 3" xfId="1737" xr:uid="{10E4C226-0886-46ED-BBF9-0A4DE5005ED0}"/>
    <cellStyle name="Currency 2 5 3 2" xfId="1738" xr:uid="{65ED7B3A-EA2B-4D5C-A6F8-B3A8B7F28735}"/>
    <cellStyle name="Currency 2 5 4" xfId="1739" xr:uid="{7C8AB642-FF0B-4A3D-B629-FA19BC0FCEF8}"/>
    <cellStyle name="Currency 2 6" xfId="1740" xr:uid="{BD29406B-6B62-4F5F-A199-A7F60E2A2408}"/>
    <cellStyle name="Currency 2 6 2" xfId="1741" xr:uid="{5484C299-BFA2-43FD-8BFD-B409E7545888}"/>
    <cellStyle name="Currency 2 6 2 2" xfId="1742" xr:uid="{4A99ECD3-3BCC-4BE0-AF33-A7022AFE1939}"/>
    <cellStyle name="Currency 2 6 3" xfId="1743" xr:uid="{C3B40D31-C237-43BC-A39C-9AE3AF147870}"/>
    <cellStyle name="Currency 2 7" xfId="1744" xr:uid="{AFD99939-DBC9-4AA4-BBF3-5E6B65FEB5F4}"/>
    <cellStyle name="Currency 2 7 2" xfId="1745" xr:uid="{13B1C1F2-337E-488D-B37B-CA27F7BD0518}"/>
    <cellStyle name="Currency 2 8" xfId="1746" xr:uid="{83567A96-5C0F-45DE-AB60-F1D42DAE3A4F}"/>
    <cellStyle name="Currency 20" xfId="1747" xr:uid="{62C253AC-A77A-43F2-9541-65613EC6AA1E}"/>
    <cellStyle name="Currency 21" xfId="10" xr:uid="{104F70A6-0304-4F1C-945F-EDA96076EFE4}"/>
    <cellStyle name="Currency 3" xfId="23" xr:uid="{02E6F120-DE91-435D-AEE7-AC984C012F01}"/>
    <cellStyle name="Currency 3 2" xfId="43" xr:uid="{C3E8DDF5-B5DB-42C0-8FCE-ECEE2857E02C}"/>
    <cellStyle name="Currency 3 2 2" xfId="57" xr:uid="{C3B1871A-58A4-40AB-9CE8-98C81D0B39D9}"/>
    <cellStyle name="Currency 3 2 3" xfId="1748" xr:uid="{60845BD7-A4A5-4B01-973F-4A976A4F9A37}"/>
    <cellStyle name="Currency 3 2 4" xfId="1749" xr:uid="{BEEFA308-645E-4D75-8EA7-51D3DB49AA8B}"/>
    <cellStyle name="Currency 3 3" xfId="49" xr:uid="{E1A1150A-ADC8-49FA-B661-84462B16545D}"/>
    <cellStyle name="Currency 3 4" xfId="1750" xr:uid="{D749DC56-A0F4-43CA-BFE4-2EC3FDEB35AC}"/>
    <cellStyle name="Currency 3 5" xfId="1751" xr:uid="{0139322C-7F61-497D-A792-4853D2B913FC}"/>
    <cellStyle name="Currency 3 6" xfId="1752" xr:uid="{9DCAC3F8-A402-4279-B8D8-2E98F1C3DC80}"/>
    <cellStyle name="Currency 4" xfId="29" xr:uid="{C68C383F-8AE9-4E24-8C00-E280D1092815}"/>
    <cellStyle name="Currency 4 2" xfId="54" xr:uid="{AE38D6F0-32AD-479A-858E-DD3633BE77E2}"/>
    <cellStyle name="Currency 4 2 2" xfId="1753" xr:uid="{81D4CA61-69CC-4379-AFB0-17DFDF73DBCA}"/>
    <cellStyle name="Currency 4 2 2 2" xfId="1754" xr:uid="{F50BABC0-CC9D-43EF-84DD-886CCDD87C4C}"/>
    <cellStyle name="Currency 4 2 2 2 2" xfId="1755" xr:uid="{03B605FC-A854-4D48-919D-8F76603DF39B}"/>
    <cellStyle name="Currency 4 2 2 2 2 2" xfId="1756" xr:uid="{17B1BE5F-76E5-4221-A49C-AED4FBC568F8}"/>
    <cellStyle name="Currency 4 2 2 2 3" xfId="1757" xr:uid="{4D92AEC5-541D-4581-9C0B-8351058CE9B7}"/>
    <cellStyle name="Currency 4 2 2 3" xfId="1758" xr:uid="{C8BF0F6C-BE65-4110-AFF6-06EC04870E52}"/>
    <cellStyle name="Currency 4 2 2 3 2" xfId="1759" xr:uid="{1C71FADE-0EFB-433A-AE73-6E1C03C775C5}"/>
    <cellStyle name="Currency 4 2 2 4" xfId="1760" xr:uid="{DDCF339A-AEAF-473C-A5DD-95DDE6A23623}"/>
    <cellStyle name="Currency 4 2 3" xfId="1761" xr:uid="{15B341D7-0360-4C2C-B4B8-3B4C96310874}"/>
    <cellStyle name="Currency 4 2 3 2" xfId="1762" xr:uid="{F4AB680C-C1E3-4B08-9404-6FDFE69B6541}"/>
    <cellStyle name="Currency 4 2 3 2 2" xfId="1763" xr:uid="{ED9D4478-9473-4F31-B212-E71C8E93944C}"/>
    <cellStyle name="Currency 4 2 3 3" xfId="1764" xr:uid="{6EFB7ADD-CE6D-40FA-8DB5-D5D7A57E051C}"/>
    <cellStyle name="Currency 4 2 4" xfId="1765" xr:uid="{75001ED8-8BB4-46F7-83E1-1CA8F220CE2C}"/>
    <cellStyle name="Currency 4 2 4 2" xfId="1766" xr:uid="{94A3FE0B-00C6-4C7C-9AE5-F308F097C26D}"/>
    <cellStyle name="Currency 4 2 5" xfId="1767" xr:uid="{A4AD12E6-036C-478F-8681-EFB66FADE0CC}"/>
    <cellStyle name="Currency 4 3" xfId="1768" xr:uid="{09A62670-9574-438D-9EDF-46640CF6E78C}"/>
    <cellStyle name="Currency 5" xfId="61" xr:uid="{B89FEB73-7B73-4494-B083-A4B6C6C2F224}"/>
    <cellStyle name="Currency 5 2" xfId="1769" xr:uid="{07AEA940-301F-44E1-8024-2B0488B6BFE1}"/>
    <cellStyle name="Currency 6" xfId="1770" xr:uid="{28EEE3BD-2076-40FE-A152-C0C36E45819E}"/>
    <cellStyle name="Currency 7" xfId="1771" xr:uid="{3273B677-A1E7-4B3F-BDD9-CA35EDB9EEF8}"/>
    <cellStyle name="Currency 8" xfId="1772" xr:uid="{D56B344E-98C9-4380-A240-1DF89B3B4674}"/>
    <cellStyle name="Currency 9" xfId="1773" xr:uid="{D7FC924A-D26A-489D-B397-C8F2480FF92B}"/>
    <cellStyle name="Currency 9 2" xfId="1774" xr:uid="{693E2695-8237-4FDF-BC03-D45DCD3C89F6}"/>
    <cellStyle name="Currency 9 2 2" xfId="1775" xr:uid="{B6D1E5FB-C77D-4B1C-881E-C3F6712A30EC}"/>
    <cellStyle name="Currency 9 2 2 2" xfId="1776" xr:uid="{CC1B0D9F-29B1-47CD-B0C2-6980AC58AF80}"/>
    <cellStyle name="Currency 9 2 2 2 2" xfId="1777" xr:uid="{5E5E0501-C1D1-4E20-A6B0-55CC3A041A39}"/>
    <cellStyle name="Currency 9 2 2 3" xfId="1778" xr:uid="{9EE10553-F11A-40C0-96D1-DF138C2F632E}"/>
    <cellStyle name="Currency 9 2 3" xfId="1779" xr:uid="{4531DB5E-E845-4462-8DD4-2CE4CCC89CEE}"/>
    <cellStyle name="Currency 9 2 3 2" xfId="1780" xr:uid="{97BDDA15-A7CF-4C43-8FB4-0FA4FBA8C390}"/>
    <cellStyle name="Currency 9 2 4" xfId="1781" xr:uid="{263CBFE8-0A3C-4C89-9DA1-7CE81418DA06}"/>
    <cellStyle name="Currency 9 3" xfId="1782" xr:uid="{529794C1-2F46-43C9-B393-3569619474A2}"/>
    <cellStyle name="Currency 9 3 2" xfId="1783" xr:uid="{A26FEF0E-DBED-4CE1-8B1E-8F827F8B7F93}"/>
    <cellStyle name="Currency 9 3 2 2" xfId="1784" xr:uid="{070430F9-56DB-4D4A-8EFE-162425A23500}"/>
    <cellStyle name="Currency 9 3 3" xfId="1785" xr:uid="{2AD21E92-7E25-4D0D-99CC-7A5D13030058}"/>
    <cellStyle name="Currency 9 4" xfId="1786" xr:uid="{D31CDE43-CFF2-4792-A2DE-28D946A4C63F}"/>
    <cellStyle name="Currency 9 4 2" xfId="1787" xr:uid="{CA663943-F28F-483F-8211-1B92906F250D}"/>
    <cellStyle name="Currency 9 5" xfId="1788" xr:uid="{2F348186-879F-49AF-B3C8-9C13B763C085}"/>
    <cellStyle name="Currency Simple" xfId="1789" xr:uid="{0EAC04A4-DF2C-457B-9B8A-8264D90C262E}"/>
    <cellStyle name="Currency0" xfId="1790" xr:uid="{5FE8ED12-95C3-4CD7-9D1A-26C9A00A50AC}"/>
    <cellStyle name="Currency0 2" xfId="1791" xr:uid="{7815755D-A703-4201-9618-B93285B81FC9}"/>
    <cellStyle name="Currency0 2 2" xfId="1792" xr:uid="{9BC0D36C-D69D-4C5A-936E-643E217F79F0}"/>
    <cellStyle name="Currency0 3" xfId="1793" xr:uid="{A183716A-C934-45EA-8A09-C97E479C8605}"/>
    <cellStyle name="Currency0 4" xfId="1794" xr:uid="{DF169737-2705-4C35-8F11-18E30CA217F4}"/>
    <cellStyle name="Currency0 5" xfId="1795" xr:uid="{A7099445-712B-41F2-BB4C-CD2F49DCC7DD}"/>
    <cellStyle name="Currency0 6" xfId="1796" xr:uid="{D51E16F6-1BF4-4036-9C5B-B00F6D139F2F}"/>
    <cellStyle name="Currency0 7" xfId="1797" xr:uid="{9463AE15-A471-44DA-9C92-42B3643B62FE}"/>
    <cellStyle name="CurrencyA" xfId="1798" xr:uid="{3FB61EFC-1839-4D86-BB40-C6A50DD8C76A}"/>
    <cellStyle name="CurrencyA 2" xfId="1799" xr:uid="{41B9B774-5868-418C-BDE0-7149A60AF4F6}"/>
    <cellStyle name="CurrencyA 2 2" xfId="1800" xr:uid="{1BEE1F4C-1257-42F2-AD95-B9FDCA28CD3D}"/>
    <cellStyle name="CurrencyA 2 2 2" xfId="1801" xr:uid="{6946176F-C860-4C74-A79E-00305A45107F}"/>
    <cellStyle name="CurrencyA 2 2 2 2" xfId="1802" xr:uid="{6FA0FCF4-DD5C-4E31-AB57-DE8259DE7D30}"/>
    <cellStyle name="CurrencyA 2 2 2 2 2" xfId="1803" xr:uid="{7AD56325-FB85-4E6D-AEF9-FA6415939387}"/>
    <cellStyle name="CurrencyA 2 2 2 2 3" xfId="1804" xr:uid="{3F424C31-1D54-4666-834D-99D19A9B57B2}"/>
    <cellStyle name="CurrencyA 2 2 2 3" xfId="1805" xr:uid="{52CCD57D-3850-4B0E-91AA-FDB715152168}"/>
    <cellStyle name="CurrencyA 2 2 2 3 2" xfId="1806" xr:uid="{B91F7799-9BA8-4D02-AB20-1E651ACC0E2C}"/>
    <cellStyle name="CurrencyA 2 2 2 3 3" xfId="1807" xr:uid="{E8C1184D-74BA-4D75-945A-35DEBF76E85E}"/>
    <cellStyle name="CurrencyA 2 2 2 4" xfId="1808" xr:uid="{368DFDB6-D80D-4560-BF04-6E297ED42A27}"/>
    <cellStyle name="CurrencyA 2 2 2 4 2" xfId="1809" xr:uid="{2A789779-BC53-4BA4-9E09-A992D988745F}"/>
    <cellStyle name="CurrencyA 2 2 2 4 3" xfId="1810" xr:uid="{BE6BB5AD-1EAF-46BF-810C-3E14ED3659A1}"/>
    <cellStyle name="CurrencyA 2 2 2 5" xfId="1811" xr:uid="{00BDB8AF-CC58-4DD1-A106-3097CE615F91}"/>
    <cellStyle name="CurrencyA 2 2 2 5 2" xfId="1812" xr:uid="{1C9FA15F-8759-4527-851F-B9756EAC6EFB}"/>
    <cellStyle name="CurrencyA 2 2 2 5 3" xfId="1813" xr:uid="{55F9E1CE-6154-4387-856A-1EBB0B7A1F52}"/>
    <cellStyle name="CurrencyA 2 2 2 6" xfId="1814" xr:uid="{D1CEC21B-CF05-4BAE-B6AD-D9B944A5B552}"/>
    <cellStyle name="CurrencyA 2 2 2 6 2" xfId="1815" xr:uid="{C49EC16B-0D69-4077-B696-F40D630AB5CE}"/>
    <cellStyle name="CurrencyA 2 2 2 6 3" xfId="1816" xr:uid="{FB12632A-87D2-4749-B58C-C753B2EA0B18}"/>
    <cellStyle name="CurrencyA 2 2 2 7" xfId="1817" xr:uid="{4AD952C7-DC89-446F-B12F-0E413D9A1DD7}"/>
    <cellStyle name="CurrencyA 2 2 2 8" xfId="1818" xr:uid="{8F0DCB3A-B9A9-4AD5-9717-DE85A1791766}"/>
    <cellStyle name="CurrencyA 2 2 3" xfId="1819" xr:uid="{1B673ADB-B836-4FDE-ABD1-72ABAD21C86F}"/>
    <cellStyle name="CurrencyA 2 2 3 2" xfId="1820" xr:uid="{DD803F18-B403-4981-B1BF-E7344D684BAA}"/>
    <cellStyle name="CurrencyA 2 2 3 3" xfId="1821" xr:uid="{58C8AEB1-F340-4FEC-9872-54F7D8133585}"/>
    <cellStyle name="CurrencyA 2 2 4" xfId="1822" xr:uid="{A89C9A65-2F97-41EF-9D7C-6FA2FBF8F0BE}"/>
    <cellStyle name="CurrencyA 2 2 4 2" xfId="1823" xr:uid="{97D0BDD6-2C12-4A51-ADCA-739C6CEF8758}"/>
    <cellStyle name="CurrencyA 2 2 4 3" xfId="1824" xr:uid="{FF335223-44A7-4091-B91C-1FFA1A5E75B2}"/>
    <cellStyle name="CurrencyA 2 2 5" xfId="1825" xr:uid="{AD02BA38-5D83-4E67-9400-342D427D6EB8}"/>
    <cellStyle name="CurrencyA 2 2 5 2" xfId="1826" xr:uid="{673C8363-D41D-4F1D-8C9D-87F07137CC91}"/>
    <cellStyle name="CurrencyA 2 2 5 3" xfId="1827" xr:uid="{ACD817CC-E86B-43B7-9DA8-8A48AEDF8FD8}"/>
    <cellStyle name="CurrencyA 2 2 6" xfId="1828" xr:uid="{D8FDE9C5-0C5D-4838-A3C4-EDC80C506E20}"/>
    <cellStyle name="CurrencyA 2 2 6 2" xfId="1829" xr:uid="{7662EC33-6AF6-436A-8C96-1BD16F8BB42C}"/>
    <cellStyle name="CurrencyA 2 2 6 3" xfId="1830" xr:uid="{C6279137-916A-40DA-BF8C-8E0AE9E972E1}"/>
    <cellStyle name="CurrencyA 2 2 7" xfId="1831" xr:uid="{637B9586-54F2-41A2-BD72-933F10AECBE4}"/>
    <cellStyle name="CurrencyA 2 2 7 2" xfId="1832" xr:uid="{8B5608F6-98EE-4383-814F-281DFBCF7823}"/>
    <cellStyle name="CurrencyA 2 2 7 3" xfId="1833" xr:uid="{F2ED539A-20E4-46E3-BDF4-1CE6F2549A52}"/>
    <cellStyle name="CurrencyA 2 2 8" xfId="1834" xr:uid="{1F4329EB-FF27-4615-96FA-D3E063E6A4AF}"/>
    <cellStyle name="CurrencyA 2 2 9" xfId="1835" xr:uid="{EADA7FD2-4659-4F7E-931E-10E274451AA5}"/>
    <cellStyle name="CurrencyA 2 3" xfId="1836" xr:uid="{50B5BAAB-9D8A-4B76-88BC-46ADE767291D}"/>
    <cellStyle name="CurrencyA 2 3 2" xfId="1837" xr:uid="{F0DFA8A8-2297-4E1C-991C-67AFCFB42923}"/>
    <cellStyle name="CurrencyA 2 3 2 2" xfId="1838" xr:uid="{41D1BDCC-F510-4E95-B6C8-4B0990030E6A}"/>
    <cellStyle name="CurrencyA 2 3 2 3" xfId="1839" xr:uid="{ECB8AE00-4DED-48AB-B436-45BFDEE28170}"/>
    <cellStyle name="CurrencyA 2 3 3" xfId="1840" xr:uid="{4B0AA230-CF25-4BE3-934E-407DE64DDB92}"/>
    <cellStyle name="CurrencyA 2 3 3 2" xfId="1841" xr:uid="{508B26DF-763C-491F-AFDC-808B41AE6647}"/>
    <cellStyle name="CurrencyA 2 3 3 3" xfId="1842" xr:uid="{426EFC4B-63E0-4A00-B516-25774B251022}"/>
    <cellStyle name="CurrencyA 2 3 4" xfId="1843" xr:uid="{9F5AD10E-4CDC-45B6-83BC-627B3CD926B6}"/>
    <cellStyle name="CurrencyA 2 3 4 2" xfId="1844" xr:uid="{D39D84F7-0C76-4E06-BF0D-2BE670C12C40}"/>
    <cellStyle name="CurrencyA 2 3 4 3" xfId="1845" xr:uid="{B72C9F12-E82D-405E-990D-3AB6F1794C42}"/>
    <cellStyle name="CurrencyA 2 3 5" xfId="1846" xr:uid="{DD711091-03DE-4FF2-8A15-B17FFFD663E4}"/>
    <cellStyle name="CurrencyA 2 3 5 2" xfId="1847" xr:uid="{A2818510-6541-4E9F-93DB-94CEBDF13DF1}"/>
    <cellStyle name="CurrencyA 2 3 5 3" xfId="1848" xr:uid="{56997799-12DA-48C4-9226-5B323D524FA6}"/>
    <cellStyle name="CurrencyA 2 3 6" xfId="1849" xr:uid="{DFB128B5-64F3-4A32-8E9A-60BE40FC369F}"/>
    <cellStyle name="CurrencyA 2 3 6 2" xfId="1850" xr:uid="{3F6568C6-96AD-48DC-A9B6-8CF6B7E4F4EC}"/>
    <cellStyle name="CurrencyA 2 3 6 3" xfId="1851" xr:uid="{63D458E9-F189-4462-BA00-9D9FFBA8CC7C}"/>
    <cellStyle name="CurrencyA 2 3 7" xfId="1852" xr:uid="{13F8AE7C-24B1-4F54-955F-EC5807A68DBC}"/>
    <cellStyle name="CurrencyA 2 3 8" xfId="1853" xr:uid="{9D7EF0FA-0EEE-4CA1-8844-11626087FE57}"/>
    <cellStyle name="CurrencyA 2 4" xfId="1854" xr:uid="{A6896B86-0669-476B-8368-0175FCDFC697}"/>
    <cellStyle name="CurrencyA 2 4 2" xfId="1855" xr:uid="{13B8CD80-DC6A-4DDD-B34C-0A927B383F65}"/>
    <cellStyle name="CurrencyA 2 4 3" xfId="1856" xr:uid="{2FF4AC96-1F64-47BB-B33C-B67D028207EA}"/>
    <cellStyle name="CurrencyA 2 5" xfId="1857" xr:uid="{C9728525-02DC-454D-B539-BA1B5990B8E2}"/>
    <cellStyle name="CurrencyA 2 5 2" xfId="1858" xr:uid="{C9580FE4-503F-4F76-8F49-1FBF371A267D}"/>
    <cellStyle name="CurrencyA 2 5 3" xfId="1859" xr:uid="{ABF808A7-443D-490C-A00C-B005350E1EA2}"/>
    <cellStyle name="CurrencyA 2 6" xfId="1860" xr:uid="{86132A76-EAFE-4C40-BDAB-83FB349BA646}"/>
    <cellStyle name="CurrencyA 2 6 2" xfId="1861" xr:uid="{6C5E2AC3-8DC2-4C30-824A-3A4C89345032}"/>
    <cellStyle name="CurrencyA 2 6 3" xfId="1862" xr:uid="{2B5308F4-B546-4342-9753-0CF6FEDC4F49}"/>
    <cellStyle name="CurrencyA 2 7" xfId="1863" xr:uid="{F3B88812-B177-4A2F-AEB7-623EDD432685}"/>
    <cellStyle name="CurrencyA 2 8" xfId="1864" xr:uid="{9C606844-ED76-4A31-A5EF-D817EBB28B40}"/>
    <cellStyle name="CurrencyA 3" xfId="1865" xr:uid="{852E470E-9996-44D3-9D5B-AB1E97ACB77C}"/>
    <cellStyle name="CurrencyA 3 2" xfId="1866" xr:uid="{EA69FCA7-9963-4FE7-AEBA-F366E565C961}"/>
    <cellStyle name="CurrencyA 3 2 2" xfId="1867" xr:uid="{6ED0E924-0A7E-47E4-87B9-BCF7F4D0C76C}"/>
    <cellStyle name="CurrencyA 3 2 2 2" xfId="1868" xr:uid="{BD75E998-2521-4AA2-AABA-6BEDBF5AC8DD}"/>
    <cellStyle name="CurrencyA 3 2 2 3" xfId="1869" xr:uid="{C13C2D97-C7F3-4FB9-9BF0-EF981A9DA2C7}"/>
    <cellStyle name="CurrencyA 3 2 3" xfId="1870" xr:uid="{34080214-7110-4434-BEAB-FD8C66AB77C6}"/>
    <cellStyle name="CurrencyA 3 2 3 2" xfId="1871" xr:uid="{E9AD7AD3-4085-4B9B-92AF-80894C8C4201}"/>
    <cellStyle name="CurrencyA 3 2 3 3" xfId="1872" xr:uid="{B4267978-53F7-425D-BF16-7D5C8E181A6C}"/>
    <cellStyle name="CurrencyA 3 2 4" xfId="1873" xr:uid="{61F70028-4C44-4C17-A127-06FDD5259E1F}"/>
    <cellStyle name="CurrencyA 3 2 4 2" xfId="1874" xr:uid="{1256EFEF-E4C7-41B1-801A-4ED7387BDC65}"/>
    <cellStyle name="CurrencyA 3 2 4 3" xfId="1875" xr:uid="{18BAADD6-A0BA-4779-BF7C-0AA3D309394F}"/>
    <cellStyle name="CurrencyA 3 2 5" xfId="1876" xr:uid="{9D3A56EC-E619-489F-B4C0-8028B8BFAEF1}"/>
    <cellStyle name="CurrencyA 3 2 5 2" xfId="1877" xr:uid="{ADB5087A-0C6B-41A3-A0FB-07B989F3503D}"/>
    <cellStyle name="CurrencyA 3 2 5 3" xfId="1878" xr:uid="{6C645BA4-7FC4-4D08-9445-F25AC6994467}"/>
    <cellStyle name="CurrencyA 3 2 6" xfId="1879" xr:uid="{DBE35E4F-99AE-490F-8EFF-BEABBB1328AC}"/>
    <cellStyle name="CurrencyA 3 2 6 2" xfId="1880" xr:uid="{E4625D49-1AC4-49D2-B6DC-943835060CA3}"/>
    <cellStyle name="CurrencyA 3 2 6 3" xfId="1881" xr:uid="{0A5D6CED-7E5F-4A7E-9A92-DC93FBA487BC}"/>
    <cellStyle name="CurrencyA 3 2 7" xfId="1882" xr:uid="{65620E81-AE81-4F39-8B94-C6B5F723F888}"/>
    <cellStyle name="CurrencyA 3 2 8" xfId="1883" xr:uid="{203452AE-B34E-4500-AB6E-5AF9D383A0C5}"/>
    <cellStyle name="CurrencyA 3 3" xfId="1884" xr:uid="{E0524093-8193-4AF6-9827-22EEB377DD2E}"/>
    <cellStyle name="CurrencyA 3 3 2" xfId="1885" xr:uid="{3851E01F-BADB-4BB3-A944-55E59C615BD0}"/>
    <cellStyle name="CurrencyA 3 3 3" xfId="1886" xr:uid="{DFDB6161-14DE-4712-A762-E9E33AAC3FD1}"/>
    <cellStyle name="CurrencyA 3 4" xfId="1887" xr:uid="{0C8FE76E-9E10-404E-9D6B-D6C2F62AAAC1}"/>
    <cellStyle name="CurrencyA 3 4 2" xfId="1888" xr:uid="{F792902D-9ACD-49B3-995D-5F9343904C77}"/>
    <cellStyle name="CurrencyA 3 4 3" xfId="1889" xr:uid="{07021AD7-3088-4022-8818-4C662D46B3D3}"/>
    <cellStyle name="CurrencyA 3 5" xfId="1890" xr:uid="{1B2FCB19-CC26-46DB-A44C-0BEE49558AD5}"/>
    <cellStyle name="CurrencyA 3 5 2" xfId="1891" xr:uid="{326333DF-78BB-4A5D-8925-17F13D6EC962}"/>
    <cellStyle name="CurrencyA 3 5 3" xfId="1892" xr:uid="{6B6377E2-616B-41A8-A3A0-8C02CD4A841A}"/>
    <cellStyle name="CurrencyA 3 6" xfId="1893" xr:uid="{21224184-704B-4A57-8070-356DBC7AD98C}"/>
    <cellStyle name="CurrencyA 3 6 2" xfId="1894" xr:uid="{99E206E6-3C92-4CAF-A73A-E1B6E9D725C5}"/>
    <cellStyle name="CurrencyA 3 6 3" xfId="1895" xr:uid="{31E1CDCE-F391-40CC-953B-1429581D1E4E}"/>
    <cellStyle name="CurrencyA 3 7" xfId="1896" xr:uid="{CAEB0938-3507-43E4-BAF3-7F341A0EB8F6}"/>
    <cellStyle name="CurrencyA 3 7 2" xfId="1897" xr:uid="{F11085B5-0461-42C9-916D-E8E347B0CC2A}"/>
    <cellStyle name="CurrencyA 3 7 3" xfId="1898" xr:uid="{4494143F-460A-49F4-ACD4-7BBAF7402152}"/>
    <cellStyle name="CurrencyA 3 8" xfId="1899" xr:uid="{BA3BACB5-8239-4B87-B028-9A9AC35D7821}"/>
    <cellStyle name="CurrencyA 3 9" xfId="1900" xr:uid="{CDE652C9-2355-4807-9DB0-51A6BC8A10CC}"/>
    <cellStyle name="CurrencyA 4" xfId="1901" xr:uid="{B3FEC2F5-4A44-44AA-AA7B-189A0F45EC39}"/>
    <cellStyle name="CurrencyA 4 2" xfId="1902" xr:uid="{D0F99375-392C-4505-89CF-0017AEB32174}"/>
    <cellStyle name="CurrencyA 4 2 2" xfId="1903" xr:uid="{52ADA393-7734-4F26-8A70-0F3A08D94F14}"/>
    <cellStyle name="CurrencyA 4 2 3" xfId="1904" xr:uid="{AA1EF6D1-B245-40F7-A26E-06F1B29E34E9}"/>
    <cellStyle name="CurrencyA 4 3" xfId="1905" xr:uid="{F056ADB6-FC55-4181-B4C6-CABA136DE80E}"/>
    <cellStyle name="CurrencyA 4 3 2" xfId="1906" xr:uid="{E8FC208D-F3D3-465B-A16B-D8FB7466CB26}"/>
    <cellStyle name="CurrencyA 4 3 3" xfId="1907" xr:uid="{B7068B1E-15AE-49B2-B344-08F6A574B292}"/>
    <cellStyle name="CurrencyA 4 4" xfId="1908" xr:uid="{AED65E32-8D55-4BE8-AE26-C3601BD048BD}"/>
    <cellStyle name="CurrencyA 4 4 2" xfId="1909" xr:uid="{8B60875E-73B0-4F90-9D8C-00E1C817CA07}"/>
    <cellStyle name="CurrencyA 4 4 3" xfId="1910" xr:uid="{45B1CEBE-9290-411B-BA64-8D33D24D1867}"/>
    <cellStyle name="CurrencyA 4 5" xfId="1911" xr:uid="{05307852-2667-4B79-8880-F6860BB0979C}"/>
    <cellStyle name="CurrencyA 4 5 2" xfId="1912" xr:uid="{A9AD8729-655C-49A5-998D-2E21B45DA46E}"/>
    <cellStyle name="CurrencyA 4 5 3" xfId="1913" xr:uid="{E7D554C3-BBFD-45A3-AB4E-1A011C8DC823}"/>
    <cellStyle name="CurrencyA 4 6" xfId="1914" xr:uid="{1EB149D7-CED5-41DD-97EE-B3A61EC77B6F}"/>
    <cellStyle name="CurrencyA 4 6 2" xfId="1915" xr:uid="{24542098-8AEF-4C17-906F-742505561E56}"/>
    <cellStyle name="CurrencyA 4 6 3" xfId="1916" xr:uid="{26A205BA-E337-42B8-B6B6-4B7799E57755}"/>
    <cellStyle name="CurrencyA 4 7" xfId="1917" xr:uid="{748B36DC-5929-44DA-A8A8-14CECD69ADD6}"/>
    <cellStyle name="CurrencyA 4 8" xfId="1918" xr:uid="{E63268D3-B82F-4055-B4FC-05409A2B112A}"/>
    <cellStyle name="CurrencyA 5" xfId="1919" xr:uid="{2BF6E4E1-916C-44D1-B883-85DEE9A31A51}"/>
    <cellStyle name="CurrencyA 5 2" xfId="1920" xr:uid="{9FE9C78B-563C-4B67-A007-8CA80E5A34C2}"/>
    <cellStyle name="CurrencyA 5 3" xfId="1921" xr:uid="{365CAC9F-46C8-4342-9C7E-FB8FEAEEC197}"/>
    <cellStyle name="CurrencyA 6" xfId="1922" xr:uid="{CDF54BF6-B306-4918-AF37-00B0DC4181E8}"/>
    <cellStyle name="CurrencyA 6 2" xfId="1923" xr:uid="{BBB5816C-D11C-4640-9EB8-C80A360BA1DA}"/>
    <cellStyle name="CurrencyA 6 3" xfId="1924" xr:uid="{A59F5435-22D8-4094-ACFA-1FA01B0C66FB}"/>
    <cellStyle name="CurrencyA 7" xfId="1925" xr:uid="{6B31FDDF-9D5A-40E1-9BDB-FE225E948AE4}"/>
    <cellStyle name="CurrencyA 7 2" xfId="1926" xr:uid="{DF59F933-3D39-413E-AC9F-4C27B69A6269}"/>
    <cellStyle name="CurrencyA 7 3" xfId="1927" xr:uid="{54EFA2EE-FBDB-49F8-87C6-C49371A31C36}"/>
    <cellStyle name="CurrencyA 8" xfId="1928" xr:uid="{3F3FFCEC-1BE6-4F58-A014-D5DDC70CFC3C}"/>
    <cellStyle name="CurrencyA 9" xfId="1929" xr:uid="{BAE135FE-6811-4AA7-AFF0-EA77993A90D7}"/>
    <cellStyle name="CurrencyC" xfId="1930" xr:uid="{B1472FDF-638D-4307-8337-763615184981}"/>
    <cellStyle name="CurrencyC 2" xfId="1931" xr:uid="{F6F368D7-F94E-432C-9052-A307B49B6BD7}"/>
    <cellStyle name="CurrencyC 2 2" xfId="1932" xr:uid="{576FD4A8-316C-4273-8728-A7F64819685C}"/>
    <cellStyle name="CurrencyC 2 2 2" xfId="1933" xr:uid="{4286DADB-D2C8-4914-A3E6-B63CB8C864B4}"/>
    <cellStyle name="CurrencyC 2 2 2 2" xfId="1934" xr:uid="{2B25AD9C-1DEA-4A36-BD33-B1D3A7D2CA7F}"/>
    <cellStyle name="CurrencyC 2 2 2 2 2" xfId="1935" xr:uid="{0ECB9F96-5485-41A2-8983-7F204C76AF41}"/>
    <cellStyle name="CurrencyC 2 2 2 2 3" xfId="1936" xr:uid="{ED7367ED-81C0-439A-9C31-A29E3307E516}"/>
    <cellStyle name="CurrencyC 2 2 2 3" xfId="1937" xr:uid="{BD75F149-2448-493A-B9D4-A1A039D68AC7}"/>
    <cellStyle name="CurrencyC 2 2 2 3 2" xfId="1938" xr:uid="{0C03C703-4BCB-4BED-A315-A5E84DF9B598}"/>
    <cellStyle name="CurrencyC 2 2 2 3 3" xfId="1939" xr:uid="{BEEC4162-DF09-4AC1-B6A5-B444097F91DA}"/>
    <cellStyle name="CurrencyC 2 2 2 4" xfId="1940" xr:uid="{205061DB-325F-42EE-8F8D-148F657F6E1F}"/>
    <cellStyle name="CurrencyC 2 2 2 4 2" xfId="1941" xr:uid="{D3D311FF-A175-4D76-B1C2-85EB8D2D0547}"/>
    <cellStyle name="CurrencyC 2 2 2 4 3" xfId="1942" xr:uid="{BA4F678F-FCAC-40F6-9926-D295853F9D69}"/>
    <cellStyle name="CurrencyC 2 2 2 5" xfId="1943" xr:uid="{CF89E5A1-FF5A-4385-AC49-72C20EC72DB1}"/>
    <cellStyle name="CurrencyC 2 2 2 5 2" xfId="1944" xr:uid="{A4DED61A-4FA9-42AA-82A1-5D08C3AB4334}"/>
    <cellStyle name="CurrencyC 2 2 2 5 3" xfId="1945" xr:uid="{A17DC70A-579A-4802-AF11-433F8829C0B6}"/>
    <cellStyle name="CurrencyC 2 2 2 6" xfId="1946" xr:uid="{EB9DC864-710A-498D-939C-F8E9509FC65D}"/>
    <cellStyle name="CurrencyC 2 2 2 6 2" xfId="1947" xr:uid="{ADE74086-100E-40C9-9142-4E8F74C116EE}"/>
    <cellStyle name="CurrencyC 2 2 2 6 3" xfId="1948" xr:uid="{AFDE23CE-408A-4422-A535-2D4178942E1C}"/>
    <cellStyle name="CurrencyC 2 2 2 7" xfId="1949" xr:uid="{9235E99B-D262-47DD-84A5-B559F286FCDB}"/>
    <cellStyle name="CurrencyC 2 2 2 8" xfId="1950" xr:uid="{CFEAAB68-4EC2-44A3-805D-5C8478843D8E}"/>
    <cellStyle name="CurrencyC 2 2 3" xfId="1951" xr:uid="{7742B631-576B-4046-B1C4-138A09CF47C8}"/>
    <cellStyle name="CurrencyC 2 2 3 2" xfId="1952" xr:uid="{5DA18B0C-EB0E-49C0-8084-B454F18A06B1}"/>
    <cellStyle name="CurrencyC 2 2 3 3" xfId="1953" xr:uid="{3B5033D8-A49A-4EA3-8693-5FC62D608DE1}"/>
    <cellStyle name="CurrencyC 2 2 4" xfId="1954" xr:uid="{590D5851-FB20-4884-9D85-CEB401BADF7A}"/>
    <cellStyle name="CurrencyC 2 2 4 2" xfId="1955" xr:uid="{557C50A8-0A13-48DA-9E16-506FA379D141}"/>
    <cellStyle name="CurrencyC 2 2 4 3" xfId="1956" xr:uid="{BFFF629C-35AE-4AB3-A14A-F8E57210D327}"/>
    <cellStyle name="CurrencyC 2 2 5" xfId="1957" xr:uid="{045104AC-536C-41D8-9F9F-945CAAA0E2DD}"/>
    <cellStyle name="CurrencyC 2 2 5 2" xfId="1958" xr:uid="{23D8831E-D2DC-4ABA-8153-F2334365D961}"/>
    <cellStyle name="CurrencyC 2 2 5 3" xfId="1959" xr:uid="{630765E9-FF3B-4D41-9606-AA2D505BF91D}"/>
    <cellStyle name="CurrencyC 2 2 6" xfId="1960" xr:uid="{6290E455-C074-4C00-A7CD-2DD79BA6BC99}"/>
    <cellStyle name="CurrencyC 2 2 6 2" xfId="1961" xr:uid="{7C1A7C63-B890-47B6-88B1-508D83CC4130}"/>
    <cellStyle name="CurrencyC 2 2 6 3" xfId="1962" xr:uid="{C63F2AB1-4ECE-45A5-B7B2-46B9B5E0FD9C}"/>
    <cellStyle name="CurrencyC 2 2 7" xfId="1963" xr:uid="{FE9F543B-8B06-4889-BB08-35F3E17B5EB0}"/>
    <cellStyle name="CurrencyC 2 2 7 2" xfId="1964" xr:uid="{2798CFF7-2CC5-4CDA-AFDF-8FB6D9EA20EA}"/>
    <cellStyle name="CurrencyC 2 2 7 3" xfId="1965" xr:uid="{66DA7CDF-9009-42B1-ACE8-ED589E892E49}"/>
    <cellStyle name="CurrencyC 2 2 8" xfId="1966" xr:uid="{C3870B39-8B3A-40F0-9A4C-5F30E9FB3BF2}"/>
    <cellStyle name="CurrencyC 2 2 9" xfId="1967" xr:uid="{088900C8-AEBD-4040-873A-15A015C72F1A}"/>
    <cellStyle name="CurrencyC 2 3" xfId="1968" xr:uid="{85C12272-C47F-4A60-BE17-B94937D4228A}"/>
    <cellStyle name="CurrencyC 2 3 2" xfId="1969" xr:uid="{F77C8468-87BC-4EF7-B1C2-27F4FCB9C02D}"/>
    <cellStyle name="CurrencyC 2 3 2 2" xfId="1970" xr:uid="{EB4EEE92-D7AE-46BD-BA03-A46D09EFD6F9}"/>
    <cellStyle name="CurrencyC 2 3 2 3" xfId="1971" xr:uid="{A9B5E24F-1510-4896-81CD-15DE799DA8A1}"/>
    <cellStyle name="CurrencyC 2 3 3" xfId="1972" xr:uid="{B559352E-96A4-4469-B6D3-8087D6C0A49E}"/>
    <cellStyle name="CurrencyC 2 3 3 2" xfId="1973" xr:uid="{9A5A7A89-9831-4317-9B3E-9126AE3A0898}"/>
    <cellStyle name="CurrencyC 2 3 3 3" xfId="1974" xr:uid="{E25A856C-89B0-40DE-9614-07F4595D6BB8}"/>
    <cellStyle name="CurrencyC 2 3 4" xfId="1975" xr:uid="{C67E8B3D-B7EB-4B45-967F-DF3B95938BD1}"/>
    <cellStyle name="CurrencyC 2 3 4 2" xfId="1976" xr:uid="{515BC145-3E17-49F9-9184-C66EFEB572A7}"/>
    <cellStyle name="CurrencyC 2 3 4 3" xfId="1977" xr:uid="{BA56A8BC-C04B-499C-8A5B-F751509D3581}"/>
    <cellStyle name="CurrencyC 2 3 5" xfId="1978" xr:uid="{6B381EDC-CC2B-4A06-8B66-312CD98B4D5D}"/>
    <cellStyle name="CurrencyC 2 3 5 2" xfId="1979" xr:uid="{7EAFAE79-1319-4D35-B9DE-3C0D74766851}"/>
    <cellStyle name="CurrencyC 2 3 5 3" xfId="1980" xr:uid="{1F5F6BCB-46C9-49F1-918C-26EDDCDCE75C}"/>
    <cellStyle name="CurrencyC 2 3 6" xfId="1981" xr:uid="{90A0DD2D-8416-4EB0-BE92-88D20ED28443}"/>
    <cellStyle name="CurrencyC 2 3 6 2" xfId="1982" xr:uid="{3CB78EC2-F3D9-4C75-9646-3B3891381D9D}"/>
    <cellStyle name="CurrencyC 2 3 6 3" xfId="1983" xr:uid="{F9AE0B2D-7C7E-44A1-A0EA-A4FB901BD061}"/>
    <cellStyle name="CurrencyC 2 3 7" xfId="1984" xr:uid="{1D0D586F-D3A2-4957-BE13-F8CD695F9186}"/>
    <cellStyle name="CurrencyC 2 3 8" xfId="1985" xr:uid="{BDD4CA44-1984-4740-BCD3-F0177CCB4E57}"/>
    <cellStyle name="CurrencyC 2 4" xfId="1986" xr:uid="{682FABCB-8CCA-47E7-A9D7-C48BCE8D0CD0}"/>
    <cellStyle name="CurrencyC 2 4 2" xfId="1987" xr:uid="{7CEE1FDE-C6D4-4CBD-B65A-D16B459B0FFD}"/>
    <cellStyle name="CurrencyC 2 4 3" xfId="1988" xr:uid="{BBFF58F7-EDE3-4600-AD6A-AA29104D4212}"/>
    <cellStyle name="CurrencyC 2 5" xfId="1989" xr:uid="{92FEDE85-31FB-46FA-BF8C-D97F2AEA3B5B}"/>
    <cellStyle name="CurrencyC 2 5 2" xfId="1990" xr:uid="{48011979-AA9A-4418-BDD0-BAD40A6D283B}"/>
    <cellStyle name="CurrencyC 2 5 3" xfId="1991" xr:uid="{167F577B-9C4A-47B4-B132-F59E5D3EC0C9}"/>
    <cellStyle name="CurrencyC 2 6" xfId="1992" xr:uid="{2674A61C-8B9E-49B0-9D0B-7880F49AEF59}"/>
    <cellStyle name="CurrencyC 2 6 2" xfId="1993" xr:uid="{F02DAECB-5D5F-4D58-9487-703F585249DB}"/>
    <cellStyle name="CurrencyC 2 6 3" xfId="1994" xr:uid="{7229C28D-A662-404B-8E86-D33913224CC8}"/>
    <cellStyle name="CurrencyC 2 7" xfId="1995" xr:uid="{7E654DE4-ADE5-4BCB-B476-CF4F20844FB9}"/>
    <cellStyle name="CurrencyC 2 8" xfId="1996" xr:uid="{7500B1A8-BEF8-4001-BA0F-13BD437A8E34}"/>
    <cellStyle name="CurrencyC 3" xfId="1997" xr:uid="{4A0CC410-E06F-4347-A67A-436775294469}"/>
    <cellStyle name="CurrencyC 3 2" xfId="1998" xr:uid="{94592BD5-A470-46E8-927F-A1036782449D}"/>
    <cellStyle name="CurrencyC 3 2 2" xfId="1999" xr:uid="{636A8451-CDE6-4F4C-B8FB-33FF53FC1E7A}"/>
    <cellStyle name="CurrencyC 3 2 2 2" xfId="2000" xr:uid="{206F9D2F-3647-4A88-B723-9444D662DAF9}"/>
    <cellStyle name="CurrencyC 3 2 2 3" xfId="2001" xr:uid="{8D254F1C-70D8-4877-B19F-9C4EBED381BF}"/>
    <cellStyle name="CurrencyC 3 2 3" xfId="2002" xr:uid="{0486CF23-3685-4788-B34A-EB3F20D8215A}"/>
    <cellStyle name="CurrencyC 3 2 3 2" xfId="2003" xr:uid="{04A25587-1005-43BF-A191-8FB1E0D45770}"/>
    <cellStyle name="CurrencyC 3 2 3 3" xfId="2004" xr:uid="{126CE60B-7CBE-4B66-8140-6C9D88A530BD}"/>
    <cellStyle name="CurrencyC 3 2 4" xfId="2005" xr:uid="{56EC32BB-EC7B-462D-B11F-B0E7A6313713}"/>
    <cellStyle name="CurrencyC 3 2 4 2" xfId="2006" xr:uid="{3CFE6335-29A1-4200-A3A9-36BD6E3BB410}"/>
    <cellStyle name="CurrencyC 3 2 4 3" xfId="2007" xr:uid="{B8B3FD34-3286-41BE-A00B-DC109C764C41}"/>
    <cellStyle name="CurrencyC 3 2 5" xfId="2008" xr:uid="{DE079A3A-845F-406F-AC33-321A50C364B8}"/>
    <cellStyle name="CurrencyC 3 2 5 2" xfId="2009" xr:uid="{D782CE27-E545-4B7B-912D-04C2D3A90999}"/>
    <cellStyle name="CurrencyC 3 2 5 3" xfId="2010" xr:uid="{8C7A2C18-1669-41E8-BCBA-71682641809B}"/>
    <cellStyle name="CurrencyC 3 2 6" xfId="2011" xr:uid="{C9A7AE9B-B6C6-43C8-83D7-D983F7C2338C}"/>
    <cellStyle name="CurrencyC 3 2 6 2" xfId="2012" xr:uid="{735D60D4-BAA4-45CC-AE9A-D5E81D780480}"/>
    <cellStyle name="CurrencyC 3 2 6 3" xfId="2013" xr:uid="{18D5AD97-B5FB-4344-891C-31E747B834BE}"/>
    <cellStyle name="CurrencyC 3 2 7" xfId="2014" xr:uid="{28A68262-F2A1-41AC-ABB2-F27F4A637F4C}"/>
    <cellStyle name="CurrencyC 3 2 8" xfId="2015" xr:uid="{181E3CF2-F4E4-4260-9721-E76C15EA0806}"/>
    <cellStyle name="CurrencyC 3 3" xfId="2016" xr:uid="{3AC3392B-583C-4C93-86FB-AB250A6364EB}"/>
    <cellStyle name="CurrencyC 3 3 2" xfId="2017" xr:uid="{CA09045A-79B2-4E28-949F-62F14C6F07F2}"/>
    <cellStyle name="CurrencyC 3 3 3" xfId="2018" xr:uid="{33C6A405-A7B1-4B81-AF42-2601677F9B4F}"/>
    <cellStyle name="CurrencyC 3 4" xfId="2019" xr:uid="{0CBAD5B5-7A9A-42B0-A3FC-E9AF4E79442E}"/>
    <cellStyle name="CurrencyC 3 4 2" xfId="2020" xr:uid="{4B536BFA-7AFA-46F1-AAA5-BA99ED2E9EC2}"/>
    <cellStyle name="CurrencyC 3 4 3" xfId="2021" xr:uid="{494FE389-DFB3-4A1B-BCC0-67799FC773B9}"/>
    <cellStyle name="CurrencyC 3 5" xfId="2022" xr:uid="{D83ABB59-E970-42B4-9772-1D778AAB730D}"/>
    <cellStyle name="CurrencyC 3 5 2" xfId="2023" xr:uid="{A1B17DE0-5E86-43D4-8E34-180F8AEE84BB}"/>
    <cellStyle name="CurrencyC 3 5 3" xfId="2024" xr:uid="{1808E603-6148-448A-9624-391E03E0AAD3}"/>
    <cellStyle name="CurrencyC 3 6" xfId="2025" xr:uid="{0D83B523-A2AB-42E6-869C-275B141D537B}"/>
    <cellStyle name="CurrencyC 3 6 2" xfId="2026" xr:uid="{C3B31C56-B7D1-48C0-ABDB-206029CAB648}"/>
    <cellStyle name="CurrencyC 3 6 3" xfId="2027" xr:uid="{200948C5-35FF-4767-9EAD-A3706E6408E3}"/>
    <cellStyle name="CurrencyC 3 7" xfId="2028" xr:uid="{571DC790-AA02-4B22-9BBD-255CA8B0C3C4}"/>
    <cellStyle name="CurrencyC 3 7 2" xfId="2029" xr:uid="{7DDFEB72-74D5-488D-8074-477957187C7C}"/>
    <cellStyle name="CurrencyC 3 7 3" xfId="2030" xr:uid="{3084729E-3330-43F3-BB51-0B11C4D1A5F6}"/>
    <cellStyle name="CurrencyC 3 8" xfId="2031" xr:uid="{DB122521-E4B8-4059-A93A-D156698899BA}"/>
    <cellStyle name="CurrencyC 3 9" xfId="2032" xr:uid="{5F0681A3-E7BE-4607-BE42-BD496730C6DC}"/>
    <cellStyle name="CurrencyC 4" xfId="2033" xr:uid="{35F98D84-02E6-4E7B-85A3-AB0E559D0062}"/>
    <cellStyle name="CurrencyC 4 2" xfId="2034" xr:uid="{6DA763DD-6971-43B9-88F3-D7C62966C822}"/>
    <cellStyle name="CurrencyC 4 2 2" xfId="2035" xr:uid="{066F1EE9-0F19-4571-B3A0-B8EFBBC1A92D}"/>
    <cellStyle name="CurrencyC 4 2 3" xfId="2036" xr:uid="{3A38635C-763B-450F-B5F2-E5BAA521E0A7}"/>
    <cellStyle name="CurrencyC 4 3" xfId="2037" xr:uid="{8E44F79D-3D9E-498B-8A3D-477A07399613}"/>
    <cellStyle name="CurrencyC 4 3 2" xfId="2038" xr:uid="{B7B39CAD-D93A-49FF-9736-F8684C4DD97C}"/>
    <cellStyle name="CurrencyC 4 3 3" xfId="2039" xr:uid="{508176AA-0B14-4E30-9129-A26B5BD0279B}"/>
    <cellStyle name="CurrencyC 4 4" xfId="2040" xr:uid="{F6897C15-EE6D-423C-A3AB-F897F77EF7E0}"/>
    <cellStyle name="CurrencyC 4 4 2" xfId="2041" xr:uid="{CB490900-FE25-4989-AEC2-40972F1E0BE3}"/>
    <cellStyle name="CurrencyC 4 4 3" xfId="2042" xr:uid="{D9A89892-6401-4AF4-B72D-670A59ABC014}"/>
    <cellStyle name="CurrencyC 4 5" xfId="2043" xr:uid="{FFC3F4D7-40ED-4A4A-B394-10E4455C29DA}"/>
    <cellStyle name="CurrencyC 4 5 2" xfId="2044" xr:uid="{7160F038-11C9-452E-AAC7-43D5E2293C3A}"/>
    <cellStyle name="CurrencyC 4 5 3" xfId="2045" xr:uid="{86CD7B5E-C853-49C0-9884-95A6AA47C35A}"/>
    <cellStyle name="CurrencyC 4 6" xfId="2046" xr:uid="{299470D8-000D-499E-B9B1-82A6CA816470}"/>
    <cellStyle name="CurrencyC 4 6 2" xfId="2047" xr:uid="{E36F688D-EC02-4840-A70B-2C29F22053B7}"/>
    <cellStyle name="CurrencyC 4 6 3" xfId="2048" xr:uid="{3DC24C6A-AA8F-4F04-ACCB-FCDFD5F4BC9D}"/>
    <cellStyle name="CurrencyC 4 7" xfId="2049" xr:uid="{0BAD052D-3688-4383-828F-A3021DAD8EDF}"/>
    <cellStyle name="CurrencyC 4 8" xfId="2050" xr:uid="{6D6D0DDD-D33A-4968-BFE2-1290452C617B}"/>
    <cellStyle name="CurrencyC 5" xfId="2051" xr:uid="{39E41F64-1477-4470-A825-8DCF457F733B}"/>
    <cellStyle name="CurrencyC 5 2" xfId="2052" xr:uid="{70A4C356-6838-47D1-8CD5-15B51115CFEE}"/>
    <cellStyle name="CurrencyC 5 3" xfId="2053" xr:uid="{668DF2C6-FF13-4CD8-B780-97529916EFBC}"/>
    <cellStyle name="CurrencyC 6" xfId="2054" xr:uid="{EB0060EF-A5C2-417C-912B-622073320F2B}"/>
    <cellStyle name="CurrencyC 6 2" xfId="2055" xr:uid="{C861E512-7283-4D78-8FCD-DE6C49D1BBC1}"/>
    <cellStyle name="CurrencyC 6 3" xfId="2056" xr:uid="{9F83C391-8A97-4236-B13D-FAE573F480DC}"/>
    <cellStyle name="CurrencyC 7" xfId="2057" xr:uid="{D0FDD11E-11E6-43ED-A0A8-8F59B4DB9B2D}"/>
    <cellStyle name="CurrencyC 7 2" xfId="2058" xr:uid="{D98520D3-1651-4755-BFCE-24952D2BE11B}"/>
    <cellStyle name="CurrencyC 7 3" xfId="2059" xr:uid="{8FC29337-0339-4741-914F-0EEA98923ABC}"/>
    <cellStyle name="CurrencyC 8" xfId="2060" xr:uid="{B7B328B9-AAF7-4896-9019-8C8BDCFA5525}"/>
    <cellStyle name="CurrencyC 9" xfId="2061" xr:uid="{CFFC6AAA-6B85-40EB-BE32-2A18AD4F7448}"/>
    <cellStyle name="CurrencyExt" xfId="2062" xr:uid="{3292EE88-634E-41E0-B19A-7F739080114D}"/>
    <cellStyle name="CurrencyExt 2" xfId="2063" xr:uid="{96A386E4-3D6A-428C-95AD-526048057F99}"/>
    <cellStyle name="CurrencyExt 2 2" xfId="2064" xr:uid="{35BC3C64-4181-43F6-B9AD-847FFE6FE95A}"/>
    <cellStyle name="CurrencyExt 2 2 2" xfId="2065" xr:uid="{4739A5B5-F6CB-4241-8590-D1D39D194113}"/>
    <cellStyle name="CurrencyExt 2 2 2 2" xfId="2066" xr:uid="{DFB26353-D69D-493F-B825-0C2F65CB75FC}"/>
    <cellStyle name="CurrencyExt 2 2 2 2 2" xfId="2067" xr:uid="{BBC16E9E-62FB-45D2-92BE-2580C4B500EA}"/>
    <cellStyle name="CurrencyExt 2 2 2 2 3" xfId="2068" xr:uid="{F3CC6795-045F-4A42-B49C-DD45E77761AE}"/>
    <cellStyle name="CurrencyExt 2 2 2 3" xfId="2069" xr:uid="{0A014CA7-0649-40A1-BCB1-04790549A864}"/>
    <cellStyle name="CurrencyExt 2 2 2 3 2" xfId="2070" xr:uid="{70D1BF1B-A20D-4714-A988-47DFCDE522A5}"/>
    <cellStyle name="CurrencyExt 2 2 2 3 3" xfId="2071" xr:uid="{746F3644-5F4B-454D-AB6E-55A29F6FAF36}"/>
    <cellStyle name="CurrencyExt 2 2 2 4" xfId="2072" xr:uid="{A0D66199-9BE6-4BA7-B512-026D8A26912C}"/>
    <cellStyle name="CurrencyExt 2 2 2 4 2" xfId="2073" xr:uid="{522A0C0C-D2BC-45D8-80D1-5A61F7922D2D}"/>
    <cellStyle name="CurrencyExt 2 2 2 4 3" xfId="2074" xr:uid="{2CD2D8F2-1EA9-4ACB-B6DD-06C3C7AE9912}"/>
    <cellStyle name="CurrencyExt 2 2 2 5" xfId="2075" xr:uid="{6E522451-3E5B-4A64-B574-67D4339B3B13}"/>
    <cellStyle name="CurrencyExt 2 2 2 5 2" xfId="2076" xr:uid="{3047FEF6-022C-4AFF-87A6-CB87C8E949F4}"/>
    <cellStyle name="CurrencyExt 2 2 2 5 3" xfId="2077" xr:uid="{EEF42211-0A7D-492B-A478-007B378858E4}"/>
    <cellStyle name="CurrencyExt 2 2 2 6" xfId="2078" xr:uid="{519C317D-9343-4779-AD3D-E312BDD50D65}"/>
    <cellStyle name="CurrencyExt 2 2 2 6 2" xfId="2079" xr:uid="{CB1BDBB9-96D7-4F78-9293-0CF098EE43B5}"/>
    <cellStyle name="CurrencyExt 2 2 2 6 3" xfId="2080" xr:uid="{5E329B3F-0B4C-4879-A335-A951D7AE162E}"/>
    <cellStyle name="CurrencyExt 2 2 2 7" xfId="2081" xr:uid="{CC645689-4E89-41E2-BC13-56DA68791828}"/>
    <cellStyle name="CurrencyExt 2 2 2 8" xfId="2082" xr:uid="{3DD189FA-52B2-4080-BCAF-B4301E0E443A}"/>
    <cellStyle name="CurrencyExt 2 2 3" xfId="2083" xr:uid="{A36FE851-918F-4304-87D9-C610CEB7E131}"/>
    <cellStyle name="CurrencyExt 2 2 3 2" xfId="2084" xr:uid="{775643BD-6B3E-4ACE-ACDE-3CE6A76CCED4}"/>
    <cellStyle name="CurrencyExt 2 2 3 3" xfId="2085" xr:uid="{22CDE812-AA84-4EE5-8689-3E55DB075D5E}"/>
    <cellStyle name="CurrencyExt 2 2 4" xfId="2086" xr:uid="{18B693D1-8E0C-4A1B-9557-3088AAA8B2D6}"/>
    <cellStyle name="CurrencyExt 2 2 4 2" xfId="2087" xr:uid="{24066B3D-B245-4C00-8140-B6C898C98068}"/>
    <cellStyle name="CurrencyExt 2 2 4 3" xfId="2088" xr:uid="{0426998E-DEE3-4F85-90D7-EFD348F1C247}"/>
    <cellStyle name="CurrencyExt 2 2 5" xfId="2089" xr:uid="{51736887-6B47-4335-BAFF-DA7A0240FCA7}"/>
    <cellStyle name="CurrencyExt 2 2 5 2" xfId="2090" xr:uid="{458B7D6F-DB95-4174-A253-D15A4C442465}"/>
    <cellStyle name="CurrencyExt 2 2 5 3" xfId="2091" xr:uid="{D2274B7F-5794-4D9A-8261-217763546EF8}"/>
    <cellStyle name="CurrencyExt 2 2 6" xfId="2092" xr:uid="{E00DD693-DDC9-4A9E-8338-7B6D6BBDD9C4}"/>
    <cellStyle name="CurrencyExt 2 2 6 2" xfId="2093" xr:uid="{3C709D25-31DB-442D-A41C-5447F0FE521A}"/>
    <cellStyle name="CurrencyExt 2 2 6 3" xfId="2094" xr:uid="{C955FEA8-CC65-4754-8AF8-D3D1E3AA074C}"/>
    <cellStyle name="CurrencyExt 2 2 7" xfId="2095" xr:uid="{1EFA8C68-E49E-422F-B3F7-712E455D74A4}"/>
    <cellStyle name="CurrencyExt 2 2 7 2" xfId="2096" xr:uid="{479A5552-3AA9-41AD-BD95-D5DEADE2983B}"/>
    <cellStyle name="CurrencyExt 2 2 7 3" xfId="2097" xr:uid="{C18B271C-DCF2-41FF-8330-79B89B6E9282}"/>
    <cellStyle name="CurrencyExt 2 2 8" xfId="2098" xr:uid="{55CE3D03-EC10-4832-98BC-08B61323A3E9}"/>
    <cellStyle name="CurrencyExt 2 2 9" xfId="2099" xr:uid="{EDB42DC4-CFDE-456D-8149-260551BEFE30}"/>
    <cellStyle name="CurrencyExt 2 3" xfId="2100" xr:uid="{7D4AF753-552A-402C-89D0-A3F93C5056FE}"/>
    <cellStyle name="CurrencyExt 2 3 2" xfId="2101" xr:uid="{33E0E378-5080-47D4-A19D-AECD9654AA57}"/>
    <cellStyle name="CurrencyExt 2 3 2 2" xfId="2102" xr:uid="{FF559F5E-3D1C-443E-B242-E006E7E26104}"/>
    <cellStyle name="CurrencyExt 2 3 2 3" xfId="2103" xr:uid="{345C12AF-B105-4D92-98FD-70D7CCCF124E}"/>
    <cellStyle name="CurrencyExt 2 3 3" xfId="2104" xr:uid="{75EE1F3E-EAE2-4B79-AD3E-E2BD3AFB5B8C}"/>
    <cellStyle name="CurrencyExt 2 3 3 2" xfId="2105" xr:uid="{B12DDC20-A280-424A-A635-49DC3D01586C}"/>
    <cellStyle name="CurrencyExt 2 3 3 3" xfId="2106" xr:uid="{E13FE126-42C8-4BCB-8EDF-5EA2E3C764AE}"/>
    <cellStyle name="CurrencyExt 2 3 4" xfId="2107" xr:uid="{12B5B832-8A95-4106-9F6E-524CC9555DEB}"/>
    <cellStyle name="CurrencyExt 2 3 4 2" xfId="2108" xr:uid="{0F16EED0-2F9D-4FE5-91FB-CB686636EA92}"/>
    <cellStyle name="CurrencyExt 2 3 4 3" xfId="2109" xr:uid="{1002F93C-8683-4D61-B20B-1B83774F46A5}"/>
    <cellStyle name="CurrencyExt 2 3 5" xfId="2110" xr:uid="{F7008CF5-7D66-4CEF-B932-B56E22919941}"/>
    <cellStyle name="CurrencyExt 2 3 5 2" xfId="2111" xr:uid="{8A56FC57-F007-4566-8DF8-A641A7C5EC30}"/>
    <cellStyle name="CurrencyExt 2 3 5 3" xfId="2112" xr:uid="{DAD0424F-50E8-4B8F-BABC-F8E434668053}"/>
    <cellStyle name="CurrencyExt 2 3 6" xfId="2113" xr:uid="{9143D929-77E2-49BB-AA8E-B4B4E75B5E7C}"/>
    <cellStyle name="CurrencyExt 2 3 6 2" xfId="2114" xr:uid="{2DA89C74-18E9-45B6-B082-2BD6A41B4993}"/>
    <cellStyle name="CurrencyExt 2 3 6 3" xfId="2115" xr:uid="{43275606-68F6-4F30-B4C7-4EBF886A76D9}"/>
    <cellStyle name="CurrencyExt 2 3 7" xfId="2116" xr:uid="{54229875-004A-41F8-BE86-B84B46373B75}"/>
    <cellStyle name="CurrencyExt 2 3 8" xfId="2117" xr:uid="{A61FB2EB-2929-4CDF-904F-0816514910DF}"/>
    <cellStyle name="CurrencyExt 2 4" xfId="2118" xr:uid="{01D1D3F9-7130-46F0-BDBF-0FA3FF7DDD93}"/>
    <cellStyle name="CurrencyExt 2 4 2" xfId="2119" xr:uid="{0D20F20E-3C99-4771-8301-08C11B3D5A1D}"/>
    <cellStyle name="CurrencyExt 2 4 3" xfId="2120" xr:uid="{B53B27F2-A15A-42D8-9D12-E1AF31C72D42}"/>
    <cellStyle name="CurrencyExt 2 5" xfId="2121" xr:uid="{80FF5D3F-142E-4CD4-A7E1-41ECEE29EABE}"/>
    <cellStyle name="CurrencyExt 2 5 2" xfId="2122" xr:uid="{7A333B14-957C-473F-BF19-4D015E5910AB}"/>
    <cellStyle name="CurrencyExt 2 5 3" xfId="2123" xr:uid="{85FC45B9-E3D8-436C-89B4-8F68A5BEA18D}"/>
    <cellStyle name="CurrencyExt 2 6" xfId="2124" xr:uid="{DC627B61-3DE2-4343-AE5C-78974A43C16F}"/>
    <cellStyle name="CurrencyExt 2 6 2" xfId="2125" xr:uid="{4BD9CFC8-1DC7-43DA-8F9C-4D99F6234617}"/>
    <cellStyle name="CurrencyExt 2 6 3" xfId="2126" xr:uid="{AD9757D2-7E3B-4F46-90B1-F9F6DDB68A2E}"/>
    <cellStyle name="CurrencyExt 2 7" xfId="2127" xr:uid="{BACB32F1-A2EB-43D1-A353-F25AB328DFF0}"/>
    <cellStyle name="CurrencyExt 2 8" xfId="2128" xr:uid="{482B6624-E1C3-4C6E-87CF-5920871FD1B5}"/>
    <cellStyle name="CurrencyExt 3" xfId="2129" xr:uid="{83AFE6F0-D974-45BC-83BA-ECB7DDF8E8FB}"/>
    <cellStyle name="CurrencyExt 3 2" xfId="2130" xr:uid="{55518A03-F9B8-4C25-81BC-AA39EF332160}"/>
    <cellStyle name="CurrencyExt 3 2 2" xfId="2131" xr:uid="{B54073E2-94B8-41BE-8476-0813203E7DE7}"/>
    <cellStyle name="CurrencyExt 3 2 2 2" xfId="2132" xr:uid="{B987FDC1-F335-4E45-BC9A-705D3256D956}"/>
    <cellStyle name="CurrencyExt 3 2 2 3" xfId="2133" xr:uid="{193568BF-6163-4A9B-B856-DA06744A60FF}"/>
    <cellStyle name="CurrencyExt 3 2 3" xfId="2134" xr:uid="{D68FF928-76E8-4E1F-858A-7E2C1D86D93C}"/>
    <cellStyle name="CurrencyExt 3 2 3 2" xfId="2135" xr:uid="{D0F46FA0-7D5A-4569-8E41-EA8878C53779}"/>
    <cellStyle name="CurrencyExt 3 2 3 3" xfId="2136" xr:uid="{11614711-996C-4751-87F1-657EADAFEDF4}"/>
    <cellStyle name="CurrencyExt 3 2 4" xfId="2137" xr:uid="{2B4B21E6-39B3-4B00-8618-2E1C3E083C88}"/>
    <cellStyle name="CurrencyExt 3 2 4 2" xfId="2138" xr:uid="{C8F22CDC-4A76-4D48-840C-F042582F128E}"/>
    <cellStyle name="CurrencyExt 3 2 4 3" xfId="2139" xr:uid="{3F1A7B94-9089-4A28-99E6-3FF6EB5AC708}"/>
    <cellStyle name="CurrencyExt 3 2 5" xfId="2140" xr:uid="{6A67047C-A920-4FCD-9AB6-DD7C754C2DC6}"/>
    <cellStyle name="CurrencyExt 3 2 5 2" xfId="2141" xr:uid="{7C9B49A3-47FB-483F-9274-400B79E6B2F7}"/>
    <cellStyle name="CurrencyExt 3 2 5 3" xfId="2142" xr:uid="{8CC4A20C-8710-466E-A0BE-7FDF420CAB26}"/>
    <cellStyle name="CurrencyExt 3 2 6" xfId="2143" xr:uid="{132F9915-6163-447F-8E8A-E8BE1CC3CDEE}"/>
    <cellStyle name="CurrencyExt 3 2 6 2" xfId="2144" xr:uid="{05512363-EEFD-4070-AF4A-E52C8B2B46A0}"/>
    <cellStyle name="CurrencyExt 3 2 6 3" xfId="2145" xr:uid="{B21E5B21-C6C5-4D0C-B9D0-46748BFD16B5}"/>
    <cellStyle name="CurrencyExt 3 2 7" xfId="2146" xr:uid="{CD8AD32B-5D74-4EFF-8EF8-4C91CD98B16E}"/>
    <cellStyle name="CurrencyExt 3 2 8" xfId="2147" xr:uid="{5B95F2B3-2FC3-4A45-AC2C-86643F03B9B5}"/>
    <cellStyle name="CurrencyExt 3 3" xfId="2148" xr:uid="{0400CA87-7769-4F3B-B185-90B9F2DD9E06}"/>
    <cellStyle name="CurrencyExt 3 3 2" xfId="2149" xr:uid="{5DD66B03-932A-4829-918B-D8048D24ACCD}"/>
    <cellStyle name="CurrencyExt 3 3 3" xfId="2150" xr:uid="{91A6F8E7-1E8F-4CA4-B2F9-96D596529AD0}"/>
    <cellStyle name="CurrencyExt 3 4" xfId="2151" xr:uid="{6FC5099D-E638-4D54-851C-EDBE77310CA7}"/>
    <cellStyle name="CurrencyExt 3 4 2" xfId="2152" xr:uid="{1EA825DE-1BB2-474C-B576-8B12B9F16858}"/>
    <cellStyle name="CurrencyExt 3 4 3" xfId="2153" xr:uid="{143E64DC-882A-42A5-9D2F-4E32C89FF876}"/>
    <cellStyle name="CurrencyExt 3 5" xfId="2154" xr:uid="{9E16D105-5BEB-4854-993A-23903C027D43}"/>
    <cellStyle name="CurrencyExt 3 5 2" xfId="2155" xr:uid="{2403335B-EBF7-49FE-A2F2-F6A90191DB93}"/>
    <cellStyle name="CurrencyExt 3 5 3" xfId="2156" xr:uid="{ACB7ADAA-6983-4DC2-A68F-86F2EA57D0A8}"/>
    <cellStyle name="CurrencyExt 3 6" xfId="2157" xr:uid="{50856FED-3412-4CF7-944B-25B156CC90F0}"/>
    <cellStyle name="CurrencyExt 3 6 2" xfId="2158" xr:uid="{C53BA852-B279-43EA-A2C3-F93B4A962072}"/>
    <cellStyle name="CurrencyExt 3 6 3" xfId="2159" xr:uid="{13B8294C-C61E-42E5-9226-F26D5D5CEA83}"/>
    <cellStyle name="CurrencyExt 3 7" xfId="2160" xr:uid="{CBD8AB9C-0ED4-4C0F-91BB-3C8493427906}"/>
    <cellStyle name="CurrencyExt 3 7 2" xfId="2161" xr:uid="{6006906A-A4E0-497E-93B3-00E6D26EC3B9}"/>
    <cellStyle name="CurrencyExt 3 7 3" xfId="2162" xr:uid="{8A09EF03-71F5-4BDB-8C69-65E4F0A88E1B}"/>
    <cellStyle name="CurrencyExt 3 8" xfId="2163" xr:uid="{4D61C7DF-4EED-4CFE-948E-685F336AD780}"/>
    <cellStyle name="CurrencyExt 3 9" xfId="2164" xr:uid="{D50F1A75-03EF-47D6-BB5C-802C55A02C9B}"/>
    <cellStyle name="CurrencyExt 4" xfId="2165" xr:uid="{BC231C03-F9AA-4B3C-9ED3-51DCCFBA4DB9}"/>
    <cellStyle name="CurrencyExt 4 2" xfId="2166" xr:uid="{691B030B-02BE-40AB-B797-F605D1F3D02A}"/>
    <cellStyle name="CurrencyExt 4 2 2" xfId="2167" xr:uid="{257595FC-2680-4F2B-8B21-63A503947EFA}"/>
    <cellStyle name="CurrencyExt 4 2 3" xfId="2168" xr:uid="{95DC1430-F972-4565-9306-0A397B92BBAA}"/>
    <cellStyle name="CurrencyExt 4 3" xfId="2169" xr:uid="{C8AF5BDF-2B21-4B97-A62E-6E782FEA4851}"/>
    <cellStyle name="CurrencyExt 4 3 2" xfId="2170" xr:uid="{D48A909C-9EF3-4077-9BCD-DB06FD510F94}"/>
    <cellStyle name="CurrencyExt 4 3 3" xfId="2171" xr:uid="{CE4DCD2A-648B-43DC-BC87-A574E65EEB9B}"/>
    <cellStyle name="CurrencyExt 4 4" xfId="2172" xr:uid="{2AA1A130-D709-4DC2-958C-DF290998283C}"/>
    <cellStyle name="CurrencyExt 4 4 2" xfId="2173" xr:uid="{BF0C0109-AD7A-4D8D-8474-B136A477B0D7}"/>
    <cellStyle name="CurrencyExt 4 4 3" xfId="2174" xr:uid="{33E5A30F-C2CB-4ADD-80E3-73A0BD17F8EC}"/>
    <cellStyle name="CurrencyExt 4 5" xfId="2175" xr:uid="{9842A22D-147E-43B2-8034-1F2CB3ACE15A}"/>
    <cellStyle name="CurrencyExt 4 5 2" xfId="2176" xr:uid="{6AB38532-8DFF-4FF6-9575-8489BD80DD4B}"/>
    <cellStyle name="CurrencyExt 4 5 3" xfId="2177" xr:uid="{14504671-D300-4094-B7A0-DC6873E68F19}"/>
    <cellStyle name="CurrencyExt 4 6" xfId="2178" xr:uid="{4D0C887B-A3A5-41D0-A774-348FDC7542EB}"/>
    <cellStyle name="CurrencyExt 4 6 2" xfId="2179" xr:uid="{2E4EC228-D8E8-444B-B7EC-BB5149EE5106}"/>
    <cellStyle name="CurrencyExt 4 6 3" xfId="2180" xr:uid="{47CC6176-2359-4A35-ACB4-754306EB9AD4}"/>
    <cellStyle name="CurrencyExt 4 7" xfId="2181" xr:uid="{9E975046-46CA-49C0-8970-A29021124037}"/>
    <cellStyle name="CurrencyExt 4 8" xfId="2182" xr:uid="{9B506CE3-2995-43FD-A3AD-176CF17B8248}"/>
    <cellStyle name="CurrencyExt 5" xfId="2183" xr:uid="{B04325B8-8A6A-469A-B9E0-93DF9CD4CEAE}"/>
    <cellStyle name="CurrencyExt 5 2" xfId="2184" xr:uid="{4A95BE27-BD25-4E0A-9FEA-E06A3CC0F0E5}"/>
    <cellStyle name="CurrencyExt 5 3" xfId="2185" xr:uid="{2867031A-5E2C-4BEF-A8CF-F0702A38D107}"/>
    <cellStyle name="CurrencyExt 6" xfId="2186" xr:uid="{0B50A961-7053-4EA6-9C09-57F80E8E9C9C}"/>
    <cellStyle name="CurrencyExt 6 2" xfId="2187" xr:uid="{E21EABA2-C96E-4AD4-94C8-303AB0DF30BF}"/>
    <cellStyle name="CurrencyExt 6 3" xfId="2188" xr:uid="{0E77BE3E-71ED-43FF-A3E7-2BD9C9349A9F}"/>
    <cellStyle name="CurrencyExt 7" xfId="2189" xr:uid="{F29FEC91-0B29-4E78-A07A-A28A2EB9228D}"/>
    <cellStyle name="CurrencyExt 7 2" xfId="2190" xr:uid="{E6632DF7-B47F-41E3-A581-3C7698AB2EC8}"/>
    <cellStyle name="CurrencyExt 7 3" xfId="2191" xr:uid="{73D50809-F6F2-4091-97FB-AD6FF69D5518}"/>
    <cellStyle name="CurrencyExt 8" xfId="2192" xr:uid="{4ECEB08F-4274-4462-9F97-6EB2C13AA53D}"/>
    <cellStyle name="CurrencyExt 9" xfId="2193" xr:uid="{C0E6E137-06F8-4526-9542-4E7B791AC54A}"/>
    <cellStyle name="CurrencyRep" xfId="2194" xr:uid="{866D7846-1CC3-4967-8949-36DE13A51CAD}"/>
    <cellStyle name="CurrencyRep 2" xfId="2195" xr:uid="{7C34DE86-C6F7-4AB1-B415-3BE46905E0B0}"/>
    <cellStyle name="CurrencyRep 2 2" xfId="2196" xr:uid="{1190583B-1DA4-45E4-B126-A9BFA0E261F6}"/>
    <cellStyle name="CurrencyRep 2 2 2" xfId="2197" xr:uid="{A78791A8-46C6-4E59-A77A-AED333292C10}"/>
    <cellStyle name="CurrencyRep 2 2 2 2" xfId="2198" xr:uid="{9D632D93-8022-4E3D-A907-5FDC6170336D}"/>
    <cellStyle name="CurrencyRep 2 2 2 2 2" xfId="2199" xr:uid="{F73F3FC4-2F26-4DAD-ABB8-DCECC86A1466}"/>
    <cellStyle name="CurrencyRep 2 2 2 2 3" xfId="2200" xr:uid="{97BCB127-1E0D-47D1-AA82-C2645CF86269}"/>
    <cellStyle name="CurrencyRep 2 2 2 3" xfId="2201" xr:uid="{6EC1E80B-334E-4C0A-A8AC-EDD82ECB89D4}"/>
    <cellStyle name="CurrencyRep 2 2 2 3 2" xfId="2202" xr:uid="{A9943AF9-FB49-4430-9E04-AE9BA1AB7934}"/>
    <cellStyle name="CurrencyRep 2 2 2 3 3" xfId="2203" xr:uid="{5EB37FFF-EC67-4904-AD1D-85C426D4C885}"/>
    <cellStyle name="CurrencyRep 2 2 2 4" xfId="2204" xr:uid="{F0C5E1DB-DEA7-41E6-B7D8-32F635E29792}"/>
    <cellStyle name="CurrencyRep 2 2 2 4 2" xfId="2205" xr:uid="{E869B54F-851A-42B4-BC6E-439008CF0E92}"/>
    <cellStyle name="CurrencyRep 2 2 2 4 3" xfId="2206" xr:uid="{CC5F34AA-46A0-4AD9-8DF3-ADA34C4CEBE3}"/>
    <cellStyle name="CurrencyRep 2 2 2 5" xfId="2207" xr:uid="{0E81A3AA-E843-440C-9F48-905AAA4D5D6A}"/>
    <cellStyle name="CurrencyRep 2 2 2 5 2" xfId="2208" xr:uid="{1EFDC5C2-E029-47BD-B0FE-3DFAD383404B}"/>
    <cellStyle name="CurrencyRep 2 2 2 5 3" xfId="2209" xr:uid="{C26CAD64-63F3-4B59-B7D8-C5F1205825CB}"/>
    <cellStyle name="CurrencyRep 2 2 2 6" xfId="2210" xr:uid="{716BD286-EBB7-45C0-AA79-060966DC89D2}"/>
    <cellStyle name="CurrencyRep 2 2 2 6 2" xfId="2211" xr:uid="{3BAF5835-4A02-4E9C-BAEE-828487774030}"/>
    <cellStyle name="CurrencyRep 2 2 2 6 3" xfId="2212" xr:uid="{27836BAF-51B0-41CA-8995-8A4F6AB99C40}"/>
    <cellStyle name="CurrencyRep 2 2 2 7" xfId="2213" xr:uid="{35A0EE90-D82D-4F42-815D-2FB245018087}"/>
    <cellStyle name="CurrencyRep 2 2 2 8" xfId="2214" xr:uid="{BE43EB65-F110-4F8F-AA01-7C57D3A12B10}"/>
    <cellStyle name="CurrencyRep 2 2 3" xfId="2215" xr:uid="{B00AEB1C-E769-4610-9FBC-A1B00CC34625}"/>
    <cellStyle name="CurrencyRep 2 2 3 2" xfId="2216" xr:uid="{5C7CDCBD-FA4C-4F09-9E0A-DAC6DB22A477}"/>
    <cellStyle name="CurrencyRep 2 2 3 3" xfId="2217" xr:uid="{A6584B0C-4985-4506-8D66-C2B2C3AD3E4A}"/>
    <cellStyle name="CurrencyRep 2 2 4" xfId="2218" xr:uid="{FA60FF24-DF6F-40DC-9521-31DB2B9DF913}"/>
    <cellStyle name="CurrencyRep 2 2 4 2" xfId="2219" xr:uid="{37439BD0-4DB5-438E-A9FD-A1B59BD0F8E9}"/>
    <cellStyle name="CurrencyRep 2 2 4 3" xfId="2220" xr:uid="{77A59048-1214-4808-BA64-68E849555FD3}"/>
    <cellStyle name="CurrencyRep 2 2 5" xfId="2221" xr:uid="{4B986D17-091C-4753-A454-4418C166CF32}"/>
    <cellStyle name="CurrencyRep 2 2 5 2" xfId="2222" xr:uid="{B47F0145-D8C1-472F-9182-67431ED5B383}"/>
    <cellStyle name="CurrencyRep 2 2 5 3" xfId="2223" xr:uid="{5F8AFC76-2B23-451E-A9A9-DE3131CE3F3C}"/>
    <cellStyle name="CurrencyRep 2 2 6" xfId="2224" xr:uid="{024E4EB0-BA2C-42FB-BCD0-23EF3C30E823}"/>
    <cellStyle name="CurrencyRep 2 2 6 2" xfId="2225" xr:uid="{4B2D07B0-786F-4312-B123-01C934AF2601}"/>
    <cellStyle name="CurrencyRep 2 2 6 3" xfId="2226" xr:uid="{7C069ED0-58F7-482A-8079-36EE27AA24B9}"/>
    <cellStyle name="CurrencyRep 2 2 7" xfId="2227" xr:uid="{33999C12-06CB-4B4E-9BB0-5D445D7796BA}"/>
    <cellStyle name="CurrencyRep 2 2 7 2" xfId="2228" xr:uid="{F49813BF-4FA7-4E07-AC58-233217987D02}"/>
    <cellStyle name="CurrencyRep 2 2 7 3" xfId="2229" xr:uid="{7A596590-16E7-4979-BD28-B0D21CEA5C00}"/>
    <cellStyle name="CurrencyRep 2 2 8" xfId="2230" xr:uid="{F52816A0-CB20-4C7B-81A9-9643E9ED3643}"/>
    <cellStyle name="CurrencyRep 2 2 9" xfId="2231" xr:uid="{74EED163-B665-45ED-AE06-6F1FEE668AEA}"/>
    <cellStyle name="CurrencyRep 2 3" xfId="2232" xr:uid="{622355FA-34B7-4B83-AB64-9CFE0B30EB91}"/>
    <cellStyle name="CurrencyRep 2 3 2" xfId="2233" xr:uid="{F2C4A016-6258-4699-98B2-7BAF8D09152F}"/>
    <cellStyle name="CurrencyRep 2 3 2 2" xfId="2234" xr:uid="{15903A58-B629-445A-8F79-3C862DCDC112}"/>
    <cellStyle name="CurrencyRep 2 3 2 3" xfId="2235" xr:uid="{393F4FAE-01DE-42F1-A8F5-13F65D8D03DE}"/>
    <cellStyle name="CurrencyRep 2 3 3" xfId="2236" xr:uid="{1AC3E2D5-E45A-42D7-B7C1-9DCA198A6188}"/>
    <cellStyle name="CurrencyRep 2 3 3 2" xfId="2237" xr:uid="{00F13065-0AF8-4B2F-8E39-2C10BEB6425B}"/>
    <cellStyle name="CurrencyRep 2 3 3 3" xfId="2238" xr:uid="{29228B49-570B-49BA-AF49-6A537B7466E9}"/>
    <cellStyle name="CurrencyRep 2 3 4" xfId="2239" xr:uid="{B8D6C19C-AB9D-4415-A044-94D3046ED4F5}"/>
    <cellStyle name="CurrencyRep 2 3 4 2" xfId="2240" xr:uid="{E3549CD1-5E81-4117-95AD-83AAF6ED3EF3}"/>
    <cellStyle name="CurrencyRep 2 3 4 3" xfId="2241" xr:uid="{BAAC41EE-1BDF-4A1C-8C05-01B2F8AF6E01}"/>
    <cellStyle name="CurrencyRep 2 3 5" xfId="2242" xr:uid="{74E10BFD-6F37-4E98-B28B-7382D405E38D}"/>
    <cellStyle name="CurrencyRep 2 3 5 2" xfId="2243" xr:uid="{9B18839A-6E4C-4FFD-A9A7-F20BBA2E261E}"/>
    <cellStyle name="CurrencyRep 2 3 5 3" xfId="2244" xr:uid="{958019DB-6C5B-4E49-A12D-0BB998982157}"/>
    <cellStyle name="CurrencyRep 2 3 6" xfId="2245" xr:uid="{87E07F47-EFB6-4BD8-8270-119EDAD553DE}"/>
    <cellStyle name="CurrencyRep 2 3 6 2" xfId="2246" xr:uid="{CBF8B4F6-7922-4113-AE34-FA55C2472E57}"/>
    <cellStyle name="CurrencyRep 2 3 6 3" xfId="2247" xr:uid="{CA8CADD5-E762-4B77-AD4E-ED8932BE67A3}"/>
    <cellStyle name="CurrencyRep 2 3 7" xfId="2248" xr:uid="{84C0A08E-1DBE-4E46-B41A-CF1A50557E6B}"/>
    <cellStyle name="CurrencyRep 2 3 8" xfId="2249" xr:uid="{AD27D64B-A05F-4DC6-9EA1-AA8041E7B13B}"/>
    <cellStyle name="CurrencyRep 2 4" xfId="2250" xr:uid="{39092EC2-2AA8-4A54-9F3F-9B2DFA640B02}"/>
    <cellStyle name="CurrencyRep 2 4 2" xfId="2251" xr:uid="{87A5E7A3-E53D-4B3F-A3C8-D18C94D8D297}"/>
    <cellStyle name="CurrencyRep 2 4 3" xfId="2252" xr:uid="{6C791858-5EB1-4E17-81C1-0F428C986032}"/>
    <cellStyle name="CurrencyRep 2 5" xfId="2253" xr:uid="{7D1CEA2F-CD58-4242-9553-9092809FBEF1}"/>
    <cellStyle name="CurrencyRep 2 5 2" xfId="2254" xr:uid="{63B1FEE7-1029-455D-AB66-D7B571FF98D3}"/>
    <cellStyle name="CurrencyRep 2 5 3" xfId="2255" xr:uid="{668796E0-1AD7-467C-B48B-F9FFD17D4B05}"/>
    <cellStyle name="CurrencyRep 2 6" xfId="2256" xr:uid="{020C8493-C1DD-4150-B539-D528D17B00F0}"/>
    <cellStyle name="CurrencyRep 2 6 2" xfId="2257" xr:uid="{D60E1A6D-EEC6-4EC9-B87E-DD13AE405958}"/>
    <cellStyle name="CurrencyRep 2 6 3" xfId="2258" xr:uid="{140564DF-5F4F-4BDD-8EF0-D5F24A076D53}"/>
    <cellStyle name="CurrencyRep 2 7" xfId="2259" xr:uid="{F1AEA602-3179-408C-87C6-1E0EA158972F}"/>
    <cellStyle name="CurrencyRep 2 8" xfId="2260" xr:uid="{AE0D1DE6-384A-4424-AB93-66EB746AB588}"/>
    <cellStyle name="CurrencyRep 3" xfId="2261" xr:uid="{1FDF0403-DEE2-4595-92D6-4A1CED1C929C}"/>
    <cellStyle name="CurrencyRep 3 2" xfId="2262" xr:uid="{20498D59-B0C5-4821-846F-C6BCB6311EFF}"/>
    <cellStyle name="CurrencyRep 3 2 2" xfId="2263" xr:uid="{B4D46D9F-413E-4A3E-B34A-9813418CC6E4}"/>
    <cellStyle name="CurrencyRep 3 2 2 2" xfId="2264" xr:uid="{22895FB7-E671-42AD-8375-47465AD84FA8}"/>
    <cellStyle name="CurrencyRep 3 2 2 3" xfId="2265" xr:uid="{A2ACBFB1-A3DE-4BF9-9FA1-490B117BA6C9}"/>
    <cellStyle name="CurrencyRep 3 2 3" xfId="2266" xr:uid="{45EB93EC-F303-4EC4-A3C4-4442F401E8CF}"/>
    <cellStyle name="CurrencyRep 3 2 3 2" xfId="2267" xr:uid="{D27AA491-7040-4539-B3E6-BE683148DC7C}"/>
    <cellStyle name="CurrencyRep 3 2 3 3" xfId="2268" xr:uid="{7BA739D1-18E0-4C56-AEAD-415199726B93}"/>
    <cellStyle name="CurrencyRep 3 2 4" xfId="2269" xr:uid="{9A8FBA73-55B4-4587-B6B3-148E722EDC8A}"/>
    <cellStyle name="CurrencyRep 3 2 4 2" xfId="2270" xr:uid="{1DE79AC9-2F71-49EB-9572-26513CC026CE}"/>
    <cellStyle name="CurrencyRep 3 2 4 3" xfId="2271" xr:uid="{26C8DAB0-C5AD-4D73-B973-9E9B6B0178A7}"/>
    <cellStyle name="CurrencyRep 3 2 5" xfId="2272" xr:uid="{A5C85726-0B5E-4124-B563-716A98862840}"/>
    <cellStyle name="CurrencyRep 3 2 5 2" xfId="2273" xr:uid="{A98CE8FD-9EEF-49F5-BBBF-27B6EB0C323F}"/>
    <cellStyle name="CurrencyRep 3 2 5 3" xfId="2274" xr:uid="{EB2CF65C-7AF9-411D-9771-A599B8002E19}"/>
    <cellStyle name="CurrencyRep 3 2 6" xfId="2275" xr:uid="{C8B2B94F-808D-462B-BCB4-E1FE3089A8A2}"/>
    <cellStyle name="CurrencyRep 3 2 6 2" xfId="2276" xr:uid="{12C6CEA0-A619-4D6E-B3D1-665F2C7F09CC}"/>
    <cellStyle name="CurrencyRep 3 2 6 3" xfId="2277" xr:uid="{96F4F4B1-090F-4B20-8063-EFA425D8B168}"/>
    <cellStyle name="CurrencyRep 3 2 7" xfId="2278" xr:uid="{7D4D1E0E-0612-44D6-A7FA-4EC319930C94}"/>
    <cellStyle name="CurrencyRep 3 2 8" xfId="2279" xr:uid="{2592AD41-1111-4B23-AFA3-E4C9048BF6F0}"/>
    <cellStyle name="CurrencyRep 3 3" xfId="2280" xr:uid="{5C70FA21-D528-4F20-BBF5-59F6D4B23962}"/>
    <cellStyle name="CurrencyRep 3 3 2" xfId="2281" xr:uid="{0D8F88C9-B94C-4C42-9B7D-338E791CEFEB}"/>
    <cellStyle name="CurrencyRep 3 3 3" xfId="2282" xr:uid="{4081504F-5FD1-4374-87AA-9FE9AF895AA6}"/>
    <cellStyle name="CurrencyRep 3 4" xfId="2283" xr:uid="{14028AF7-FC83-42F4-A46C-F179B8BA39EC}"/>
    <cellStyle name="CurrencyRep 3 4 2" xfId="2284" xr:uid="{E111F366-41B2-45ED-AA09-3672BF3DCBB5}"/>
    <cellStyle name="CurrencyRep 3 4 3" xfId="2285" xr:uid="{079208EB-F564-4FDD-9EB9-F4CE1EA710AD}"/>
    <cellStyle name="CurrencyRep 3 5" xfId="2286" xr:uid="{343B36CA-4F3E-4D8F-A231-7CA7256AA4EE}"/>
    <cellStyle name="CurrencyRep 3 5 2" xfId="2287" xr:uid="{89ECFCDD-084A-4853-8899-90194C18251F}"/>
    <cellStyle name="CurrencyRep 3 5 3" xfId="2288" xr:uid="{BB4262E2-E803-4DB4-9622-BC3ACF5EA064}"/>
    <cellStyle name="CurrencyRep 3 6" xfId="2289" xr:uid="{CE709B1E-52DC-4317-866C-42791C60C11E}"/>
    <cellStyle name="CurrencyRep 3 6 2" xfId="2290" xr:uid="{A4291DDD-9E8F-460C-9D02-3D76F65360D2}"/>
    <cellStyle name="CurrencyRep 3 6 3" xfId="2291" xr:uid="{38F7643B-BBFA-46CD-BA4F-FF5175B8B6FA}"/>
    <cellStyle name="CurrencyRep 3 7" xfId="2292" xr:uid="{E8237C24-F1FE-4694-8AEE-90876ADF27A0}"/>
    <cellStyle name="CurrencyRep 3 7 2" xfId="2293" xr:uid="{7948BDE1-8DDC-458F-898D-F54DC7DAD70C}"/>
    <cellStyle name="CurrencyRep 3 7 3" xfId="2294" xr:uid="{439053F8-6301-41FC-B783-29A651CF9863}"/>
    <cellStyle name="CurrencyRep 3 8" xfId="2295" xr:uid="{0AA4028D-659F-45E2-93B3-56CCEAB339BC}"/>
    <cellStyle name="CurrencyRep 3 9" xfId="2296" xr:uid="{980F522C-A101-4214-B11E-2A443405DC04}"/>
    <cellStyle name="CurrencyRep 4" xfId="2297" xr:uid="{5AEE49BD-097D-4D2D-9AF8-D2A8D51F3D6D}"/>
    <cellStyle name="CurrencyRep 4 2" xfId="2298" xr:uid="{38555962-6347-46A3-889F-EDA972A2C759}"/>
    <cellStyle name="CurrencyRep 4 2 2" xfId="2299" xr:uid="{71A53B0C-F33E-4F10-96D9-D04A1026CED1}"/>
    <cellStyle name="CurrencyRep 4 2 3" xfId="2300" xr:uid="{42CF1417-5870-41C2-A37F-96A22680AC13}"/>
    <cellStyle name="CurrencyRep 4 3" xfId="2301" xr:uid="{7E75FB3A-9CA8-4FF0-AEF4-53162ABE11DC}"/>
    <cellStyle name="CurrencyRep 4 3 2" xfId="2302" xr:uid="{AD61E055-9720-4659-9DD9-7DDD77F47AE8}"/>
    <cellStyle name="CurrencyRep 4 3 3" xfId="2303" xr:uid="{7A26FF7C-3DBE-42A0-97FE-144B12C3B386}"/>
    <cellStyle name="CurrencyRep 4 4" xfId="2304" xr:uid="{9E39950E-8BC8-4BB2-8897-F56F18AB3F75}"/>
    <cellStyle name="CurrencyRep 4 4 2" xfId="2305" xr:uid="{2BE4712B-AA00-4ABE-898C-426304F65B59}"/>
    <cellStyle name="CurrencyRep 4 4 3" xfId="2306" xr:uid="{52151F55-40A0-4846-B73D-4237F64D94FD}"/>
    <cellStyle name="CurrencyRep 4 5" xfId="2307" xr:uid="{6C41CC4B-0EDA-4F52-80FA-1B6822EF56E0}"/>
    <cellStyle name="CurrencyRep 4 5 2" xfId="2308" xr:uid="{DC6613EE-ACE7-4FB8-A665-4F74D20AD47C}"/>
    <cellStyle name="CurrencyRep 4 5 3" xfId="2309" xr:uid="{0CBBF094-82AE-4605-9E4D-753A06AC403C}"/>
    <cellStyle name="CurrencyRep 4 6" xfId="2310" xr:uid="{ADF1108D-FFAC-491E-89F5-903DDF802106}"/>
    <cellStyle name="CurrencyRep 4 6 2" xfId="2311" xr:uid="{E0FDD7A9-B548-437C-AF43-BC32AF53CB87}"/>
    <cellStyle name="CurrencyRep 4 6 3" xfId="2312" xr:uid="{943143A4-98CA-4AC1-9836-B6E156AE983A}"/>
    <cellStyle name="CurrencyRep 4 7" xfId="2313" xr:uid="{F39C44B9-01A9-4BCC-B2B5-C9210EE42563}"/>
    <cellStyle name="CurrencyRep 4 8" xfId="2314" xr:uid="{597446C2-83C9-400B-A113-A3413950D611}"/>
    <cellStyle name="CurrencyRep 5" xfId="2315" xr:uid="{2619AC5D-D98E-4777-8211-2A36F504A271}"/>
    <cellStyle name="CurrencyRep 5 2" xfId="2316" xr:uid="{DC28C699-A81B-4843-84DB-55218E0C0F4B}"/>
    <cellStyle name="CurrencyRep 5 3" xfId="2317" xr:uid="{B3E86EFD-6518-499F-8F70-7DC947EAE10D}"/>
    <cellStyle name="CurrencyRep 6" xfId="2318" xr:uid="{669DF782-CA19-4B0B-9FDA-F332BDF98EFF}"/>
    <cellStyle name="CurrencyRep 6 2" xfId="2319" xr:uid="{9F920799-ACE6-4F3B-9257-672AAAB0C2ED}"/>
    <cellStyle name="CurrencyRep 6 3" xfId="2320" xr:uid="{B11FAF89-6C9E-4D16-B5E7-339634CBB077}"/>
    <cellStyle name="CurrencyRep 7" xfId="2321" xr:uid="{5C07D0A2-E9CA-42FC-82C7-55B230CC37E9}"/>
    <cellStyle name="CurrencyRep 7 2" xfId="2322" xr:uid="{FAEEB9F7-51BA-4E6F-BC12-6D4049E9090C}"/>
    <cellStyle name="CurrencyRep 7 3" xfId="2323" xr:uid="{118CD0E4-8346-480C-A653-B4B273BDD990}"/>
    <cellStyle name="CurrencyRep 8" xfId="2324" xr:uid="{06DE65E4-AAB8-48CB-ABB6-115D39F8FDC4}"/>
    <cellStyle name="CurrencyRep 9" xfId="2325" xr:uid="{D662C1AE-92D4-4041-8216-069B3BC13C29}"/>
    <cellStyle name="CurrencyTot" xfId="2326" xr:uid="{04DFD788-031D-4EFA-BF6B-D5100016BDE2}"/>
    <cellStyle name="CurrencyTot 2" xfId="2327" xr:uid="{2619EE02-A1AF-4B19-AC5D-2DF1BE041A72}"/>
    <cellStyle name="CurrencyTot 2 2" xfId="2328" xr:uid="{72AC6924-DE5F-47CF-9293-AF772D3DC6AE}"/>
    <cellStyle name="CurrencyTot 2 2 2" xfId="2329" xr:uid="{6DDB3516-BE9A-4ECC-A1D5-26161D75C127}"/>
    <cellStyle name="CurrencyTot 2 2 2 2" xfId="2330" xr:uid="{4C3C7493-A5FB-4338-AF5D-CE66CC1E9DA6}"/>
    <cellStyle name="CurrencyTot 2 2 2 2 2" xfId="2331" xr:uid="{0AA05764-7F69-4C32-B87D-5DA4CE588C93}"/>
    <cellStyle name="CurrencyTot 2 2 2 2 3" xfId="2332" xr:uid="{7B4FC766-E052-4982-9A16-2919E01E9A8B}"/>
    <cellStyle name="CurrencyTot 2 2 2 3" xfId="2333" xr:uid="{985087DA-3E8F-410A-BE36-C7E9BB93D5AD}"/>
    <cellStyle name="CurrencyTot 2 2 2 3 2" xfId="2334" xr:uid="{BBBE918C-23C5-401E-9273-B0AFCD62C0BF}"/>
    <cellStyle name="CurrencyTot 2 2 2 3 3" xfId="2335" xr:uid="{AF6274AE-6D25-4C6F-AB44-7FB04FA72ACC}"/>
    <cellStyle name="CurrencyTot 2 2 2 4" xfId="2336" xr:uid="{AA1204AE-B74F-43E6-BC90-C6C44E1034F7}"/>
    <cellStyle name="CurrencyTot 2 2 2 4 2" xfId="2337" xr:uid="{4D88A10A-302A-4CE9-99D2-12AEA3337C34}"/>
    <cellStyle name="CurrencyTot 2 2 2 4 3" xfId="2338" xr:uid="{AEE5F2B3-10A8-481A-A4DD-198F2BF0FE6D}"/>
    <cellStyle name="CurrencyTot 2 2 2 5" xfId="2339" xr:uid="{AA6F32B1-CDCB-4340-AF94-C89424A0BC74}"/>
    <cellStyle name="CurrencyTot 2 2 2 5 2" xfId="2340" xr:uid="{15E2F3C3-22ED-4BD9-8762-7486D2109766}"/>
    <cellStyle name="CurrencyTot 2 2 2 5 3" xfId="2341" xr:uid="{DC4DFC6A-00DD-4E06-8246-F08EB453190E}"/>
    <cellStyle name="CurrencyTot 2 2 2 6" xfId="2342" xr:uid="{83E5D83E-0F45-4A91-9262-F26D891AF81F}"/>
    <cellStyle name="CurrencyTot 2 2 2 6 2" xfId="2343" xr:uid="{CF15EC24-F524-4517-805F-8A3FAE981543}"/>
    <cellStyle name="CurrencyTot 2 2 2 6 3" xfId="2344" xr:uid="{15D62779-C276-4A4C-9BBB-60132820B1C6}"/>
    <cellStyle name="CurrencyTot 2 2 2 7" xfId="2345" xr:uid="{2E56C872-E501-4F18-9037-DB7F593D30E9}"/>
    <cellStyle name="CurrencyTot 2 2 2 8" xfId="2346" xr:uid="{8A4DDFEB-C2EB-4B8E-91A3-534A7F32076B}"/>
    <cellStyle name="CurrencyTot 2 2 3" xfId="2347" xr:uid="{90FA3CB4-A3F8-4DDE-8A5A-B536EAEA53E4}"/>
    <cellStyle name="CurrencyTot 2 2 3 2" xfId="2348" xr:uid="{4E144257-8C13-45CE-A78C-FB3E8C8F3F45}"/>
    <cellStyle name="CurrencyTot 2 2 3 3" xfId="2349" xr:uid="{E68B9318-C899-492C-91B3-EAA1FC238C85}"/>
    <cellStyle name="CurrencyTot 2 2 4" xfId="2350" xr:uid="{4CCC25D2-F001-45A8-BED4-CB088FD2D33D}"/>
    <cellStyle name="CurrencyTot 2 2 4 2" xfId="2351" xr:uid="{3787488E-F823-44CA-8E98-C69372BEF83E}"/>
    <cellStyle name="CurrencyTot 2 2 4 3" xfId="2352" xr:uid="{E3C352DD-AC96-4717-BE42-FAFBEBA19378}"/>
    <cellStyle name="CurrencyTot 2 2 5" xfId="2353" xr:uid="{7C10FE72-44D7-4D70-9C69-7C6A98B38FA0}"/>
    <cellStyle name="CurrencyTot 2 2 5 2" xfId="2354" xr:uid="{9B435DC1-0D00-4DCC-8F5B-AD54F4B20341}"/>
    <cellStyle name="CurrencyTot 2 2 5 3" xfId="2355" xr:uid="{CFCC0E63-2CF9-492D-BE97-2CEB1E71A6D1}"/>
    <cellStyle name="CurrencyTot 2 2 6" xfId="2356" xr:uid="{B871CBDF-D453-43ED-A35B-FC885B7AFF41}"/>
    <cellStyle name="CurrencyTot 2 2 6 2" xfId="2357" xr:uid="{3E61818B-080E-4FAA-8C06-EE8D272C32A6}"/>
    <cellStyle name="CurrencyTot 2 2 6 3" xfId="2358" xr:uid="{7C848B7E-F369-4100-9D98-96241C45FAFB}"/>
    <cellStyle name="CurrencyTot 2 2 7" xfId="2359" xr:uid="{47C5B7C3-FA09-4AB0-ABFA-B974B1DE9E0A}"/>
    <cellStyle name="CurrencyTot 2 2 7 2" xfId="2360" xr:uid="{D14F0B78-2D95-4313-B145-2FE6F8096A8E}"/>
    <cellStyle name="CurrencyTot 2 2 7 3" xfId="2361" xr:uid="{51F65967-DAD1-46E8-B3B0-8BB88924661A}"/>
    <cellStyle name="CurrencyTot 2 2 8" xfId="2362" xr:uid="{93622439-F7FC-41D6-81D5-A893A08422BB}"/>
    <cellStyle name="CurrencyTot 2 2 9" xfId="2363" xr:uid="{BA3FC431-7A0F-4FA3-86C0-AC03F7884B9D}"/>
    <cellStyle name="CurrencyTot 2 3" xfId="2364" xr:uid="{51C81FD7-1154-40EF-8CFC-36BB3CFA6FA0}"/>
    <cellStyle name="CurrencyTot 2 3 2" xfId="2365" xr:uid="{525A330D-2F9F-49EA-8B43-ABD803BB6827}"/>
    <cellStyle name="CurrencyTot 2 3 2 2" xfId="2366" xr:uid="{66D93D8E-7282-45B6-B0D5-71FD52991D86}"/>
    <cellStyle name="CurrencyTot 2 3 2 3" xfId="2367" xr:uid="{60B1DAD0-2ED2-470B-A285-C4FDFCCE01A6}"/>
    <cellStyle name="CurrencyTot 2 3 3" xfId="2368" xr:uid="{1B7770FC-0813-4F05-A552-017C72735400}"/>
    <cellStyle name="CurrencyTot 2 3 3 2" xfId="2369" xr:uid="{38013DA8-3591-4978-9989-5B1206F90B27}"/>
    <cellStyle name="CurrencyTot 2 3 3 3" xfId="2370" xr:uid="{DBBF48EF-5913-4DC0-A521-C465A7FA9C4E}"/>
    <cellStyle name="CurrencyTot 2 3 4" xfId="2371" xr:uid="{1D9050BA-8E3B-4600-A31B-D2C65C59D0C8}"/>
    <cellStyle name="CurrencyTot 2 3 4 2" xfId="2372" xr:uid="{E759DFD0-04C8-440A-9F8E-C72E584C339C}"/>
    <cellStyle name="CurrencyTot 2 3 4 3" xfId="2373" xr:uid="{5473B7A3-06D8-45CC-A830-01931B10986B}"/>
    <cellStyle name="CurrencyTot 2 3 5" xfId="2374" xr:uid="{E2DA7DAB-5FF9-47D0-8E1F-2F6098CE2012}"/>
    <cellStyle name="CurrencyTot 2 3 5 2" xfId="2375" xr:uid="{4416D783-A18E-4D3E-989A-465051B7D5A5}"/>
    <cellStyle name="CurrencyTot 2 3 5 3" xfId="2376" xr:uid="{ED6ABF95-4FF2-4C11-A32C-63E004857132}"/>
    <cellStyle name="CurrencyTot 2 3 6" xfId="2377" xr:uid="{14363E94-C68B-411B-8E8A-28E84879FCBA}"/>
    <cellStyle name="CurrencyTot 2 3 6 2" xfId="2378" xr:uid="{29AE3ED4-E437-489B-8572-2FA0C6FB9CAE}"/>
    <cellStyle name="CurrencyTot 2 3 6 3" xfId="2379" xr:uid="{75C7F82A-64DE-42F0-8A37-9226C967C461}"/>
    <cellStyle name="CurrencyTot 2 3 7" xfId="2380" xr:uid="{B5B5AA70-374C-4446-B769-553776646CD4}"/>
    <cellStyle name="CurrencyTot 2 3 8" xfId="2381" xr:uid="{30724484-1BCF-4E93-AD8D-4DAB91B4FBC2}"/>
    <cellStyle name="CurrencyTot 2 4" xfId="2382" xr:uid="{4DE41454-CF8B-4492-B469-F49A3F866CA0}"/>
    <cellStyle name="CurrencyTot 2 4 2" xfId="2383" xr:uid="{E3358F26-8154-4AB9-BBE2-AA40228E1D9B}"/>
    <cellStyle name="CurrencyTot 2 4 3" xfId="2384" xr:uid="{D29DEE34-ECB5-4DE1-BD78-9E21CE56FEDF}"/>
    <cellStyle name="CurrencyTot 2 5" xfId="2385" xr:uid="{785D90E6-D56C-4034-A77A-FD19A9F235DC}"/>
    <cellStyle name="CurrencyTot 2 5 2" xfId="2386" xr:uid="{2CC7FD0C-10CE-47E5-8904-EC3F71062EED}"/>
    <cellStyle name="CurrencyTot 2 5 3" xfId="2387" xr:uid="{A0B8384E-CDDF-41EA-B4BF-DFD650AEDE7E}"/>
    <cellStyle name="CurrencyTot 2 6" xfId="2388" xr:uid="{5427E12D-368F-4120-B226-C6EF1F847D34}"/>
    <cellStyle name="CurrencyTot 2 6 2" xfId="2389" xr:uid="{51BA8C7D-B959-40BB-92A3-33399266B0C7}"/>
    <cellStyle name="CurrencyTot 2 6 3" xfId="2390" xr:uid="{36E5D9D8-D242-4C77-889F-73F2B2B16985}"/>
    <cellStyle name="CurrencyTot 2 7" xfId="2391" xr:uid="{0F0FC048-360E-4B5C-A795-2FA1B41B86F8}"/>
    <cellStyle name="CurrencyTot 2 8" xfId="2392" xr:uid="{D0F2391E-A1F4-4ED0-910C-FDBBC02C12C5}"/>
    <cellStyle name="CurrencyTot 3" xfId="2393" xr:uid="{B953EBA2-F0F8-467D-9680-6BCE698B639D}"/>
    <cellStyle name="CurrencyTot 3 2" xfId="2394" xr:uid="{9B7E7401-4903-45CE-B144-151202278B85}"/>
    <cellStyle name="CurrencyTot 3 2 2" xfId="2395" xr:uid="{E0A51202-4672-4069-8F54-BB94A7837904}"/>
    <cellStyle name="CurrencyTot 3 2 2 2" xfId="2396" xr:uid="{E7909B7C-36B3-40E2-8A36-9228DDC2567B}"/>
    <cellStyle name="CurrencyTot 3 2 2 3" xfId="2397" xr:uid="{5196279C-F0A7-40DD-9B1A-A03BBECC8AE7}"/>
    <cellStyle name="CurrencyTot 3 2 3" xfId="2398" xr:uid="{0AF1F421-0DC7-4B23-B3C0-5A47CC0E6514}"/>
    <cellStyle name="CurrencyTot 3 2 3 2" xfId="2399" xr:uid="{26885585-652E-4C76-8A0A-C3A609F10063}"/>
    <cellStyle name="CurrencyTot 3 2 3 3" xfId="2400" xr:uid="{59AAE09B-8D7A-4E32-8665-402214F506B0}"/>
    <cellStyle name="CurrencyTot 3 2 4" xfId="2401" xr:uid="{0AE9D236-85EE-4BAF-961F-5346954D6790}"/>
    <cellStyle name="CurrencyTot 3 2 4 2" xfId="2402" xr:uid="{09D71321-7D91-4965-93BA-53B398F445DD}"/>
    <cellStyle name="CurrencyTot 3 2 4 3" xfId="2403" xr:uid="{9247CFAC-881D-4C16-896A-46543D72355D}"/>
    <cellStyle name="CurrencyTot 3 2 5" xfId="2404" xr:uid="{FDC62D5A-EC3E-4FB1-A0AB-106A48C5954F}"/>
    <cellStyle name="CurrencyTot 3 2 5 2" xfId="2405" xr:uid="{FF113C78-D708-4297-A7E5-C1CC3BC238C5}"/>
    <cellStyle name="CurrencyTot 3 2 5 3" xfId="2406" xr:uid="{95B13071-4096-49AF-BFCA-02FFC8A5732B}"/>
    <cellStyle name="CurrencyTot 3 2 6" xfId="2407" xr:uid="{8C27BB1B-A698-40A7-A052-3AF51D7CF1B5}"/>
    <cellStyle name="CurrencyTot 3 2 6 2" xfId="2408" xr:uid="{9075EC68-AD50-436B-9645-CB87DB445962}"/>
    <cellStyle name="CurrencyTot 3 2 6 3" xfId="2409" xr:uid="{754A75A7-F22D-428E-9D85-F221960D8CBC}"/>
    <cellStyle name="CurrencyTot 3 2 7" xfId="2410" xr:uid="{B857D0EC-3327-4A93-8AD9-D0CBA84CC0B2}"/>
    <cellStyle name="CurrencyTot 3 2 8" xfId="2411" xr:uid="{B18C3342-9F40-4B2F-B7E6-852351354EF9}"/>
    <cellStyle name="CurrencyTot 3 3" xfId="2412" xr:uid="{2F6A9DBB-D9C8-43DF-A0C2-0B754221EAA9}"/>
    <cellStyle name="CurrencyTot 3 3 2" xfId="2413" xr:uid="{6012B81F-BEF5-48D9-8FAE-59259738F089}"/>
    <cellStyle name="CurrencyTot 3 3 3" xfId="2414" xr:uid="{D98B34E5-0B3B-4DBD-A10C-162F01C018F7}"/>
    <cellStyle name="CurrencyTot 3 4" xfId="2415" xr:uid="{9EFBEE47-5ECF-4E4F-A96F-A25488A766EE}"/>
    <cellStyle name="CurrencyTot 3 4 2" xfId="2416" xr:uid="{DAA1C971-DE4B-4619-A064-5AE800F6C9C9}"/>
    <cellStyle name="CurrencyTot 3 4 3" xfId="2417" xr:uid="{59B8441F-839D-4D2A-A72D-CA4D2FD81F7F}"/>
    <cellStyle name="CurrencyTot 3 5" xfId="2418" xr:uid="{F9C3B365-3AC4-4419-9230-55137C5682E6}"/>
    <cellStyle name="CurrencyTot 3 5 2" xfId="2419" xr:uid="{3EBFF858-FA58-42EC-8C3F-85E9FB146FB3}"/>
    <cellStyle name="CurrencyTot 3 5 3" xfId="2420" xr:uid="{2881FCF9-CFDD-4249-A62F-48927B7D9508}"/>
    <cellStyle name="CurrencyTot 3 6" xfId="2421" xr:uid="{4F048CE5-0093-40B5-969A-3D1F9D66DA5B}"/>
    <cellStyle name="CurrencyTot 3 6 2" xfId="2422" xr:uid="{662D20AD-6E29-42A2-9ED2-9EF29DC78F13}"/>
    <cellStyle name="CurrencyTot 3 6 3" xfId="2423" xr:uid="{E0521A93-443F-4600-A724-F038DA7ACFB7}"/>
    <cellStyle name="CurrencyTot 3 7" xfId="2424" xr:uid="{9878C350-B3D9-4E78-9D52-68042041CAEE}"/>
    <cellStyle name="CurrencyTot 3 7 2" xfId="2425" xr:uid="{9A5AB1F7-33FC-44C4-8A0C-561761518D1D}"/>
    <cellStyle name="CurrencyTot 3 7 3" xfId="2426" xr:uid="{D2B44076-2063-43D0-B44D-CA4E5AA3FBBB}"/>
    <cellStyle name="CurrencyTot 3 8" xfId="2427" xr:uid="{0BED1B15-1B1E-4B86-B611-FF82D4B9AD0D}"/>
    <cellStyle name="CurrencyTot 3 9" xfId="2428" xr:uid="{6E80D598-58DE-4135-A0F5-03F1FCD677D8}"/>
    <cellStyle name="CurrencyTot 4" xfId="2429" xr:uid="{675987F4-D55C-44A1-8015-1D8556C6CE86}"/>
    <cellStyle name="CurrencyTot 4 2" xfId="2430" xr:uid="{2F375541-F506-42E1-984A-0029C52109F0}"/>
    <cellStyle name="CurrencyTot 4 2 2" xfId="2431" xr:uid="{0B1BD241-FD62-4EAC-B6B9-270B7C7BDA97}"/>
    <cellStyle name="CurrencyTot 4 2 3" xfId="2432" xr:uid="{DCCAECEA-7CEB-46F5-95E5-62B8031D24D1}"/>
    <cellStyle name="CurrencyTot 4 3" xfId="2433" xr:uid="{20B8D864-6BFC-42E9-8295-9CB865D6851D}"/>
    <cellStyle name="CurrencyTot 4 3 2" xfId="2434" xr:uid="{E39DB87C-6E80-4A7F-85A8-1583144D3E3C}"/>
    <cellStyle name="CurrencyTot 4 3 3" xfId="2435" xr:uid="{8128964C-58C5-4D68-BE9A-2C00E2230D05}"/>
    <cellStyle name="CurrencyTot 4 4" xfId="2436" xr:uid="{265C59A5-763C-4F81-AEC2-4BA46BE295C0}"/>
    <cellStyle name="CurrencyTot 4 4 2" xfId="2437" xr:uid="{6E619F63-50E5-4E27-9480-D77E7ED20E09}"/>
    <cellStyle name="CurrencyTot 4 4 3" xfId="2438" xr:uid="{E2A21562-32CA-4257-98C3-AEA55F06A999}"/>
    <cellStyle name="CurrencyTot 4 5" xfId="2439" xr:uid="{9F664343-1CA3-4A5D-BD3F-FB29263ACF7E}"/>
    <cellStyle name="CurrencyTot 4 5 2" xfId="2440" xr:uid="{0A4E468A-C0EB-4E95-B61F-A91BEFB7218E}"/>
    <cellStyle name="CurrencyTot 4 5 3" xfId="2441" xr:uid="{F56E5085-0D7D-4E40-BCEB-DB6776D7E077}"/>
    <cellStyle name="CurrencyTot 4 6" xfId="2442" xr:uid="{6EF9653D-55F6-4F7F-AFA2-3933B69DC69B}"/>
    <cellStyle name="CurrencyTot 4 6 2" xfId="2443" xr:uid="{C98EE868-E2D4-4DF6-A206-9CA3D0A0A9DA}"/>
    <cellStyle name="CurrencyTot 4 6 3" xfId="2444" xr:uid="{4EEF3589-9968-4534-9624-47FCF99DEFE1}"/>
    <cellStyle name="CurrencyTot 4 7" xfId="2445" xr:uid="{465A947F-CF7E-4A20-9C2A-909D0E59D7D3}"/>
    <cellStyle name="CurrencyTot 4 8" xfId="2446" xr:uid="{BBD06286-8FFA-405D-970C-B2063876DCAB}"/>
    <cellStyle name="CurrencyTot 5" xfId="2447" xr:uid="{2BA1DAA5-CCCA-4793-952B-1342A47E5011}"/>
    <cellStyle name="CurrencyTot 5 2" xfId="2448" xr:uid="{86E9C811-3836-422E-B1C9-014498347ED9}"/>
    <cellStyle name="CurrencyTot 5 3" xfId="2449" xr:uid="{F1D90917-BD14-43F9-95A5-B6F8FFA4D6A5}"/>
    <cellStyle name="CurrencyTot 6" xfId="2450" xr:uid="{1E29B73C-B401-445C-B651-B833F6B9350F}"/>
    <cellStyle name="CurrencyTot 6 2" xfId="2451" xr:uid="{BC0A1D56-F037-46D2-BC7A-E1305DA77274}"/>
    <cellStyle name="CurrencyTot 6 3" xfId="2452" xr:uid="{38CD32FD-DADA-4528-B7B4-61C77A0D52B9}"/>
    <cellStyle name="CurrencyTot 7" xfId="2453" xr:uid="{470FA3C1-EF40-4E60-94B1-7C6B7F61267B}"/>
    <cellStyle name="CurrencyTot 7 2" xfId="2454" xr:uid="{2A1B85A6-E9B9-4BAB-8494-CBA0498253F9}"/>
    <cellStyle name="CurrencyTot 7 3" xfId="2455" xr:uid="{B46DE56E-41D8-44D9-A0F4-221661AC516E}"/>
    <cellStyle name="CurrencyTot 8" xfId="2456" xr:uid="{5956C278-0DA7-4B71-9240-04EB46284231}"/>
    <cellStyle name="CurrencyTot 9" xfId="2457" xr:uid="{438C1E16-9A94-4AB8-AB72-E25CE8426023}"/>
    <cellStyle name="Data" xfId="2458" xr:uid="{6CFA2BC0-0AFF-49D0-A7A9-C73CBD0DF239}"/>
    <cellStyle name="Date" xfId="2459" xr:uid="{676DFE5F-4E6F-48A3-A666-4986CCE408DC}"/>
    <cellStyle name="Date 2" xfId="2460" xr:uid="{5DBBE783-5E2D-4765-A336-1E7F16A6CC18}"/>
    <cellStyle name="Date 2 2" xfId="2461" xr:uid="{0B2CFC14-52D3-4CF2-B650-65AD2958C2AD}"/>
    <cellStyle name="Date 3" xfId="2462" xr:uid="{C97CFC51-DA2D-41CC-B518-F7002A232003}"/>
    <cellStyle name="Date 4" xfId="2463" xr:uid="{4980F3F7-A0CB-4C7C-B834-E19B2F949ECF}"/>
    <cellStyle name="Date 5" xfId="2464" xr:uid="{D124D62C-CA90-472B-BB31-E87A738DA655}"/>
    <cellStyle name="Date 6" xfId="2465" xr:uid="{C5B9A2DD-E703-45A1-879C-4F572E08E59D}"/>
    <cellStyle name="Date Short" xfId="2466" xr:uid="{53B97E46-FA37-498F-8D51-DB3EE449D3D7}"/>
    <cellStyle name="Del" xfId="2467" xr:uid="{C4179754-2EA5-40AE-88B3-BC67DC97E7BC}"/>
    <cellStyle name="Desc" xfId="2468" xr:uid="{8AD5D894-C378-406A-9289-9A57FC59DEC4}"/>
    <cellStyle name="Dezimal [0]_Compiling Utility Macros" xfId="2469" xr:uid="{1D76EAC0-0A58-4ABB-A66D-A7111DCED216}"/>
    <cellStyle name="Dezimal_Compiling Utility Macros" xfId="2470" xr:uid="{CE551BF2-9F32-411A-9CB2-795973A7EB71}"/>
    <cellStyle name="Enter Currency (0)" xfId="2471" xr:uid="{0D54E6D8-E076-4E5F-83D1-5EE63874996D}"/>
    <cellStyle name="Enter Currency (2)" xfId="2472" xr:uid="{5AAB33E1-5656-4F09-9EDD-F02384F16309}"/>
    <cellStyle name="Enter Units (0)" xfId="2473" xr:uid="{1EBF4149-59E0-4F6E-A292-4BB3C1C0F30B}"/>
    <cellStyle name="Enter Units (1)" xfId="2474" xr:uid="{3E219F69-F42D-4AA5-B3AB-E955A29047DA}"/>
    <cellStyle name="Enter Units (2)" xfId="2475" xr:uid="{B8F90474-183B-442E-BFCE-829D77C655FF}"/>
    <cellStyle name="Entered" xfId="2476" xr:uid="{C9338D64-C7D2-45A1-BF2F-5519A34F940B}"/>
    <cellStyle name="Euro" xfId="17" xr:uid="{8AE90D16-7F22-4081-B030-1F9C3D4E301D}"/>
    <cellStyle name="Euro 10" xfId="2477" xr:uid="{7B6C2FA7-D6E4-4A83-A973-3FA44C11FC68}"/>
    <cellStyle name="Euro 10 2" xfId="2478" xr:uid="{ED92046F-D871-4774-9D62-F328A53E4DFD}"/>
    <cellStyle name="Euro 2" xfId="34" xr:uid="{76FB6FC6-2989-40AE-88CD-8C2E17D43343}"/>
    <cellStyle name="Euro 2 2" xfId="2479" xr:uid="{9ECDB8C0-8A3B-4C62-8A76-7C645D30B4D1}"/>
    <cellStyle name="Euro 2 2 2" xfId="2480" xr:uid="{CB623CE3-102A-4778-933C-2D95266E7695}"/>
    <cellStyle name="Euro 2 3" xfId="2481" xr:uid="{61975FAA-491B-43B1-A31B-F57F21BC423A}"/>
    <cellStyle name="Euro 2 4" xfId="2482" xr:uid="{1479ACF5-FD4C-4882-AE2D-D1C04D7F8EDD}"/>
    <cellStyle name="Euro 3" xfId="2483" xr:uid="{D7057B00-B266-495B-9BF1-CCB4B668290B}"/>
    <cellStyle name="Euro 3 2" xfId="2484" xr:uid="{63057980-55D0-41EE-95ED-89C4FAEF0C0A}"/>
    <cellStyle name="Euro 3 3" xfId="2485" xr:uid="{4F4D24AD-3E34-4F75-91CD-15050523794C}"/>
    <cellStyle name="Euro 3 4" xfId="2486" xr:uid="{F8FD7DB1-DAD7-4422-B618-44578F3E3F6B}"/>
    <cellStyle name="Euro 3 5" xfId="2487" xr:uid="{DB52490B-4BEB-493D-8A98-1678DFC06C13}"/>
    <cellStyle name="Euro 4" xfId="2488" xr:uid="{E52FC401-2424-49A5-88A0-05B423B4B0B9}"/>
    <cellStyle name="Euro 4 2" xfId="2489" xr:uid="{3A9778F4-F51E-4A3E-A84A-A97C04C96968}"/>
    <cellStyle name="Euro 4 2 2" xfId="2490" xr:uid="{13DC02A1-9647-4A27-849C-347067C67CD3}"/>
    <cellStyle name="Euro 4 3" xfId="2491" xr:uid="{0222C264-3800-4F5F-AB76-1761A0A7B5A3}"/>
    <cellStyle name="Euro 4 4" xfId="2492" xr:uid="{FA297F87-C349-4DF0-8869-7EB95F46F080}"/>
    <cellStyle name="Euro 4 5" xfId="2493" xr:uid="{DB9F63B5-B5AA-4A59-BC9B-ABE03F8AFAF2}"/>
    <cellStyle name="Euro 5" xfId="2494" xr:uid="{6AC22997-BEFC-4AF1-998A-8D886201E6BE}"/>
    <cellStyle name="Euro 5 2" xfId="2495" xr:uid="{1CF5F161-D05B-4BB8-AC21-4B513BB5F395}"/>
    <cellStyle name="Euro 6" xfId="2496" xr:uid="{47C9512D-E51D-4350-B605-546E6446477D}"/>
    <cellStyle name="Euro 6 2" xfId="2497" xr:uid="{BE9316F7-1990-4C58-ADA5-655649B257B7}"/>
    <cellStyle name="Euro 7" xfId="2498" xr:uid="{8138444F-409F-4BD2-964C-49C16E1D1C34}"/>
    <cellStyle name="Euro 7 2" xfId="2499" xr:uid="{F855FFC6-DCEF-478D-97F4-C6E14E7E159F}"/>
    <cellStyle name="Euro 8" xfId="2500" xr:uid="{10991827-E4C2-4C77-BAAD-3486BD8E146E}"/>
    <cellStyle name="Euro 8 2" xfId="2501" xr:uid="{86E819B4-A7FD-49F4-8E5A-500DD16FEACC}"/>
    <cellStyle name="Euro 9" xfId="2502" xr:uid="{748E5999-E38D-4784-B4D3-B434CFB0F499}"/>
    <cellStyle name="Euro 9 2" xfId="2503" xr:uid="{BD238873-0CB2-4DA8-8DF6-83A34AEA9367}"/>
    <cellStyle name="Excel Built-in Normal" xfId="62" xr:uid="{D1D7F614-4099-4A16-B79A-B4C083355D4E}"/>
    <cellStyle name="Explanatory Text" xfId="5725" builtinId="53" customBuiltin="1"/>
    <cellStyle name="Explanatory Text 2" xfId="2504" xr:uid="{3BD5E0BB-130C-420A-BB1B-7ECFD5838CE8}"/>
    <cellStyle name="Explanatory Text 2 2" xfId="2505" xr:uid="{EF8AC745-E456-4207-9B27-0377166C498C}"/>
    <cellStyle name="Explanatory Text 3" xfId="2506" xr:uid="{EC876E7A-87AF-4A83-AE1D-C418A51A6321}"/>
    <cellStyle name="Explanatory Text 4" xfId="2507" xr:uid="{1D131F78-5E89-4A69-B57B-4B4BE53FBEC5}"/>
    <cellStyle name="F2" xfId="2508" xr:uid="{2D1B693D-B7EE-4D37-BA37-0D33A539BED6}"/>
    <cellStyle name="F3" xfId="2509" xr:uid="{8162FD03-A5D5-42D2-BE0E-E0B2A855E654}"/>
    <cellStyle name="F4" xfId="2510" xr:uid="{FCA3CA76-5074-466D-8744-8B59927E1EA1}"/>
    <cellStyle name="F5" xfId="2511" xr:uid="{F4F460ED-86C4-4D87-B23C-BF280A3F1BC1}"/>
    <cellStyle name="F6" xfId="2512" xr:uid="{0AD771F8-E5E7-4728-9CA4-6AD994EFC4F7}"/>
    <cellStyle name="F7" xfId="2513" xr:uid="{7797040C-E375-4BC6-90D9-08F69D6658D7}"/>
    <cellStyle name="F8" xfId="2514" xr:uid="{0009C7D7-E2BF-4569-992E-5389B83855E3}"/>
    <cellStyle name="Fixed" xfId="2515" xr:uid="{0586F781-DE91-4091-AAE0-D69DF8591C06}"/>
    <cellStyle name="Fixed 2" xfId="2516" xr:uid="{C8985797-2E77-4C26-ABC7-08EACDE97C0D}"/>
    <cellStyle name="Fixed 2 2" xfId="2517" xr:uid="{C91085FC-34B6-4E32-BC00-9FF9F698FC4D}"/>
    <cellStyle name="Fixed 3" xfId="2518" xr:uid="{4C3DE0B2-B40E-479C-8CC4-FB6C19E00634}"/>
    <cellStyle name="Fixed 4" xfId="2519" xr:uid="{30469EEF-C628-40FA-BF7F-E3B9B20FEFF1}"/>
    <cellStyle name="Fixed 5" xfId="2520" xr:uid="{F37882AE-D936-46CB-BFD5-3C2BDACBE351}"/>
    <cellStyle name="Fixed 6" xfId="2521" xr:uid="{66D2D56B-A1CA-4859-AB65-0EB83F1B0C8D}"/>
    <cellStyle name="Forumulas" xfId="2522" xr:uid="{DCFD22ED-4129-42A3-9343-18B451FA4E63}"/>
    <cellStyle name="Good" xfId="5715" builtinId="26" customBuiltin="1"/>
    <cellStyle name="Good 2" xfId="2523" xr:uid="{B3968B19-B5F9-4187-87F7-52C96C972823}"/>
    <cellStyle name="Good 2 2" xfId="2524" xr:uid="{33D0C343-33C9-444D-A6A9-4857F49AC1E6}"/>
    <cellStyle name="Good 3" xfId="2525" xr:uid="{D5F61625-05BE-40C8-8AE6-E1B5C71D34C8}"/>
    <cellStyle name="Good 4" xfId="2526" xr:uid="{5795EEC0-5727-4AAB-8E99-611FC8EAB7BF}"/>
    <cellStyle name="Green cell" xfId="2527" xr:uid="{FB53C530-0985-47C5-90EC-BA53969B4691}"/>
    <cellStyle name="Grey" xfId="2528" xr:uid="{DD909D0C-3A2D-45FC-8A76-7D2E179AE9B1}"/>
    <cellStyle name="Grey 2" xfId="2529" xr:uid="{7080F3DC-B2AB-4F14-93FE-9320777ECBB3}"/>
    <cellStyle name="Grey 3" xfId="2530" xr:uid="{76C976D4-87D8-4D72-99C1-6BEBE8E3F6C9}"/>
    <cellStyle name="Header" xfId="2531" xr:uid="{3801E2A2-2C64-4E53-9F31-A538788EBAC3}"/>
    <cellStyle name="Header1" xfId="2532" xr:uid="{D3DF7C48-FBEA-4518-B386-FC72B3C33D41}"/>
    <cellStyle name="Header2" xfId="2533" xr:uid="{26B4E336-8215-489F-AFD7-551C70B144D1}"/>
    <cellStyle name="Header2 10" xfId="2534" xr:uid="{99C1CAD5-7C62-40A0-9B34-88ED2026CE82}"/>
    <cellStyle name="Header2 2" xfId="2535" xr:uid="{760190E4-794E-4744-8A08-2322590E2CCB}"/>
    <cellStyle name="Header2 2 2" xfId="2536" xr:uid="{CD015B93-CE84-4389-B2D4-DA58B1A2112A}"/>
    <cellStyle name="Header2 2 2 2" xfId="2537" xr:uid="{AAA87AC7-2DD5-480D-9FE7-1039F2B6B16D}"/>
    <cellStyle name="Header2 2 2 2 2" xfId="2538" xr:uid="{28DBFDDD-195D-41AF-8C7F-86C4DF97D173}"/>
    <cellStyle name="Header2 2 2 2 2 2" xfId="2539" xr:uid="{82F7D336-04E0-4E2B-95B5-67AC930CF61B}"/>
    <cellStyle name="Header2 2 2 2 2 3" xfId="2540" xr:uid="{8341D3AA-27F0-4C1B-98E2-E7A5EE869703}"/>
    <cellStyle name="Header2 2 2 2 3" xfId="2541" xr:uid="{656D879B-359A-4F3B-AFA7-DDEF18E4A281}"/>
    <cellStyle name="Header2 2 2 2 3 2" xfId="2542" xr:uid="{A6A2427F-8746-43BB-A06B-CE92232E795A}"/>
    <cellStyle name="Header2 2 2 2 3 3" xfId="2543" xr:uid="{D61265E5-0655-4686-915A-27FCD67972AD}"/>
    <cellStyle name="Header2 2 2 2 4" xfId="2544" xr:uid="{AF3E6497-E748-4FE9-8DE5-E2D7D3EAB86D}"/>
    <cellStyle name="Header2 2 2 2 4 2" xfId="2545" xr:uid="{322EB7D1-3B22-446F-A5A7-2FF571B1CEC7}"/>
    <cellStyle name="Header2 2 2 2 4 3" xfId="2546" xr:uid="{65DA1217-F2CC-4A16-A85A-6B9B6B66B4F3}"/>
    <cellStyle name="Header2 2 2 2 5" xfId="2547" xr:uid="{6AB10274-AF26-4CB0-A242-71256E1DEC23}"/>
    <cellStyle name="Header2 2 2 2 5 2" xfId="2548" xr:uid="{EB350E09-B019-4E49-AF68-4F18081D6AAE}"/>
    <cellStyle name="Header2 2 2 2 5 3" xfId="2549" xr:uid="{E5EF7E96-F97E-4963-8B66-28A215C4F0A2}"/>
    <cellStyle name="Header2 2 2 2 6" xfId="2550" xr:uid="{F5785C2E-B220-486D-8509-571E6C4BA06F}"/>
    <cellStyle name="Header2 2 2 2 6 2" xfId="2551" xr:uid="{ADDB8A87-6389-4BF0-B65E-CB1ECDEB64B3}"/>
    <cellStyle name="Header2 2 2 2 6 3" xfId="2552" xr:uid="{B99788D9-1487-4116-8ECA-26966B9785F2}"/>
    <cellStyle name="Header2 2 2 2 7" xfId="2553" xr:uid="{38CEDCC8-41B6-451D-BD39-70487E1AE17E}"/>
    <cellStyle name="Header2 2 2 2 8" xfId="2554" xr:uid="{F946EB5F-0A48-4397-99F1-51DF12A21E4B}"/>
    <cellStyle name="Header2 2 2 3" xfId="2555" xr:uid="{FAA703C1-25FE-43C3-89BE-B03E49A4AA8F}"/>
    <cellStyle name="Header2 2 2 3 2" xfId="2556" xr:uid="{F26CD7D7-0501-445B-BD44-E83FBBDA3BC6}"/>
    <cellStyle name="Header2 2 2 3 3" xfId="2557" xr:uid="{4AA6B59D-66A3-4D5E-9765-9CFAE0AD1989}"/>
    <cellStyle name="Header2 2 2 4" xfId="2558" xr:uid="{2DD0D128-0DB3-4824-A746-C375597E0D08}"/>
    <cellStyle name="Header2 2 2 4 2" xfId="2559" xr:uid="{BE09CB35-A43C-42AD-9853-3C7351828D97}"/>
    <cellStyle name="Header2 2 2 4 3" xfId="2560" xr:uid="{F533F1F5-9FF9-4F82-AD2E-50C9513279C8}"/>
    <cellStyle name="Header2 2 2 5" xfId="2561" xr:uid="{EDAAC0BE-3BB0-4E1B-8558-9EE39E229C4D}"/>
    <cellStyle name="Header2 2 2 5 2" xfId="2562" xr:uid="{B304FC09-225F-4409-8044-B3D8D7101BF2}"/>
    <cellStyle name="Header2 2 2 5 3" xfId="2563" xr:uid="{BA5143CA-ADE0-4F7D-9525-9F24FAD79EDF}"/>
    <cellStyle name="Header2 2 2 6" xfId="2564" xr:uid="{0A52E06F-92FF-478B-A5B0-089DFED59DDF}"/>
    <cellStyle name="Header2 2 2 6 2" xfId="2565" xr:uid="{671D29A1-7FE4-4A82-B84A-57145A06C3CF}"/>
    <cellStyle name="Header2 2 2 6 3" xfId="2566" xr:uid="{D263A396-1E96-4DE9-93C1-BC09BDACF880}"/>
    <cellStyle name="Header2 2 2 7" xfId="2567" xr:uid="{755FD475-131E-4607-B927-720E22172AD2}"/>
    <cellStyle name="Header2 2 2 7 2" xfId="2568" xr:uid="{24630907-FF2F-423A-AD1D-C32824EE3579}"/>
    <cellStyle name="Header2 2 2 7 3" xfId="2569" xr:uid="{A2577591-E093-45A9-8A93-51077CD17411}"/>
    <cellStyle name="Header2 2 2 8" xfId="2570" xr:uid="{24BE9485-31D9-4ADC-9836-3B165B5068E5}"/>
    <cellStyle name="Header2 2 2 9" xfId="2571" xr:uid="{978FE1C2-4AF9-4FE7-9B3D-B78A053061D5}"/>
    <cellStyle name="Header2 2 3" xfId="2572" xr:uid="{EA05AA3B-52DB-4D99-A22D-62E64B5CEE17}"/>
    <cellStyle name="Header2 2 3 2" xfId="2573" xr:uid="{30441010-7C1A-424F-BEFE-C85AA0E6177D}"/>
    <cellStyle name="Header2 2 3 2 2" xfId="2574" xr:uid="{D39A0C65-3937-4331-A840-0EB25511B82A}"/>
    <cellStyle name="Header2 2 3 2 3" xfId="2575" xr:uid="{C22CF856-2C7A-454F-B4B9-84C2AA9FD0C7}"/>
    <cellStyle name="Header2 2 3 3" xfId="2576" xr:uid="{1F588120-FE76-47C2-879E-F93A891590C8}"/>
    <cellStyle name="Header2 2 3 3 2" xfId="2577" xr:uid="{203B34BC-33B0-4096-895E-45B633E69493}"/>
    <cellStyle name="Header2 2 3 3 3" xfId="2578" xr:uid="{D2B0E505-A89B-4609-9E37-0F026EA86240}"/>
    <cellStyle name="Header2 2 3 4" xfId="2579" xr:uid="{31E1C997-2849-4D9D-879D-9A0B14B60FE6}"/>
    <cellStyle name="Header2 2 3 4 2" xfId="2580" xr:uid="{B1FD96ED-FB13-4CA5-B46F-A5491E7B5589}"/>
    <cellStyle name="Header2 2 3 4 3" xfId="2581" xr:uid="{8B07D731-C938-41EB-8329-01C214EE8C20}"/>
    <cellStyle name="Header2 2 3 5" xfId="2582" xr:uid="{3466F58B-A082-4093-92F8-51747DA509B7}"/>
    <cellStyle name="Header2 2 3 5 2" xfId="2583" xr:uid="{002A0EC0-91D8-4DA7-A84F-B02C90BE41C0}"/>
    <cellStyle name="Header2 2 3 5 3" xfId="2584" xr:uid="{6D6851C4-7763-48FA-9CF1-0AABD2C87543}"/>
    <cellStyle name="Header2 2 3 6" xfId="2585" xr:uid="{CD8BC883-9FFC-4FB9-964E-1AB07B374E39}"/>
    <cellStyle name="Header2 2 3 6 2" xfId="2586" xr:uid="{07F33115-8195-4B88-8212-4FE7EF86C2E7}"/>
    <cellStyle name="Header2 2 3 6 3" xfId="2587" xr:uid="{C02B0E79-C827-4A3A-B2D4-A34112F015CB}"/>
    <cellStyle name="Header2 2 3 7" xfId="2588" xr:uid="{09A27915-1AE2-4A50-A9DF-6931808F6C80}"/>
    <cellStyle name="Header2 2 3 8" xfId="2589" xr:uid="{19D926C5-E74B-4B09-97AA-77017F8B5637}"/>
    <cellStyle name="Header2 2 4" xfId="2590" xr:uid="{9F79E1AE-3574-4126-AF6B-D85C98F2136C}"/>
    <cellStyle name="Header2 2 4 2" xfId="2591" xr:uid="{DCEF393E-6FF9-4FE7-B266-7F152EA2A07F}"/>
    <cellStyle name="Header2 2 4 2 2" xfId="2592" xr:uid="{71254D8C-3797-43BC-A7DC-6F1B26CE8F37}"/>
    <cellStyle name="Header2 2 4 2 3" xfId="2593" xr:uid="{93FEE566-3AB0-457D-9107-563095C97B39}"/>
    <cellStyle name="Header2 2 4 3" xfId="2594" xr:uid="{251DD18A-8044-4691-B11C-8CB4E1EAF6D9}"/>
    <cellStyle name="Header2 2 4 3 2" xfId="2595" xr:uid="{7D8AEF3D-0FD7-49AD-B6C3-295F45A62AB9}"/>
    <cellStyle name="Header2 2 4 3 3" xfId="2596" xr:uid="{8A3C7A1C-DD68-4A38-9DF6-5EAA825CB2E2}"/>
    <cellStyle name="Header2 2 4 4" xfId="2597" xr:uid="{51DB2AD4-ADC1-4A21-AD60-C65B77DC02E5}"/>
    <cellStyle name="Header2 2 4 4 2" xfId="2598" xr:uid="{3F2A5AA4-A1FD-49E4-9DE6-265E59D0959F}"/>
    <cellStyle name="Header2 2 4 4 3" xfId="2599" xr:uid="{20FB2182-7448-45E2-97D4-6BEE66E1823F}"/>
    <cellStyle name="Header2 2 4 5" xfId="2600" xr:uid="{AF657475-868C-4B05-8B0C-C697D2396F63}"/>
    <cellStyle name="Header2 2 4 5 2" xfId="2601" xr:uid="{B8365894-CAE5-4291-9155-5B5BE72332AA}"/>
    <cellStyle name="Header2 2 4 5 3" xfId="2602" xr:uid="{C29A4043-BBA9-4D84-947D-4AB129E10C8A}"/>
    <cellStyle name="Header2 2 4 6" xfId="2603" xr:uid="{E4478719-874C-4BC0-96AC-3C6B4DE69C1E}"/>
    <cellStyle name="Header2 2 4 6 2" xfId="2604" xr:uid="{1117ED54-CF53-4E17-B7E3-EBEDC04A0788}"/>
    <cellStyle name="Header2 2 4 6 3" xfId="2605" xr:uid="{0DB9A187-D0D0-4EFB-96F9-F83C9C84BA69}"/>
    <cellStyle name="Header2 2 4 7" xfId="2606" xr:uid="{BA8A3EB7-23C3-4B95-ABDE-6428EB28082A}"/>
    <cellStyle name="Header2 2 4 8" xfId="2607" xr:uid="{571501F4-4C61-4275-8B88-711411F1D830}"/>
    <cellStyle name="Header2 2 5" xfId="2608" xr:uid="{69272B76-CEBD-4939-BE6F-6AA0E405D137}"/>
    <cellStyle name="Header2 2 5 2" xfId="2609" xr:uid="{3D097ADE-C6AF-4BB1-9C9F-DC0ED54917FE}"/>
    <cellStyle name="Header2 2 5 3" xfId="2610" xr:uid="{2B954444-C447-4D1A-AA01-8E98647C4A49}"/>
    <cellStyle name="Header2 2 6" xfId="2611" xr:uid="{FBDA7EBF-A82C-4007-B92F-FB92379616AE}"/>
    <cellStyle name="Header2 2 6 2" xfId="2612" xr:uid="{48F493DC-3C4E-4A4E-BB65-4528B3F307CD}"/>
    <cellStyle name="Header2 2 6 3" xfId="2613" xr:uid="{24E32BD5-DE39-44B8-BA17-423B3E92717F}"/>
    <cellStyle name="Header2 2 7" xfId="2614" xr:uid="{CEFC2EF9-7988-4D4B-8CB5-5F5BD3B60911}"/>
    <cellStyle name="Header2 2 7 2" xfId="2615" xr:uid="{50B2779F-8F49-4C0C-9425-BC13344AE931}"/>
    <cellStyle name="Header2 2 7 3" xfId="2616" xr:uid="{911C459F-907B-4107-B75C-CAFA2FB4CDCF}"/>
    <cellStyle name="Header2 2 8" xfId="2617" xr:uid="{7DCE5EB2-F5CE-464D-97F3-FD15FC073441}"/>
    <cellStyle name="Header2 2 9" xfId="2618" xr:uid="{C0798FE3-E302-472C-851D-E4F3B5B4091E}"/>
    <cellStyle name="Header2 3" xfId="2619" xr:uid="{B8A19E5F-19B5-4F1C-81A1-8EE1DC1C0FAC}"/>
    <cellStyle name="Header2 3 2" xfId="2620" xr:uid="{CAB0A8AD-9D1A-4BAF-B3AD-4088FA4C3629}"/>
    <cellStyle name="Header2 3 2 2" xfId="2621" xr:uid="{73BDE64E-7AFC-4B42-AB94-DDE4EFC5AF0A}"/>
    <cellStyle name="Header2 3 2 2 2" xfId="2622" xr:uid="{6AC5AF77-0257-4B9F-BE5C-961647449A59}"/>
    <cellStyle name="Header2 3 2 2 3" xfId="2623" xr:uid="{9878BBC7-0409-434B-8E06-988B61C69FC0}"/>
    <cellStyle name="Header2 3 2 3" xfId="2624" xr:uid="{AF79513B-BB03-412E-9EE8-0CBA7B6853C8}"/>
    <cellStyle name="Header2 3 2 3 2" xfId="2625" xr:uid="{B50CBD83-F001-4597-8834-61BA67D85488}"/>
    <cellStyle name="Header2 3 2 3 3" xfId="2626" xr:uid="{C5E8CF29-E7E1-42CF-8079-2949A4CD1B64}"/>
    <cellStyle name="Header2 3 2 4" xfId="2627" xr:uid="{A6A1607E-0E07-47F2-9D92-BECBC449995A}"/>
    <cellStyle name="Header2 3 2 4 2" xfId="2628" xr:uid="{5C8CB86F-BFF8-4A8C-B4D2-2AF0166F2629}"/>
    <cellStyle name="Header2 3 2 4 3" xfId="2629" xr:uid="{C598FE47-3541-45F9-97DC-836CE13B7C86}"/>
    <cellStyle name="Header2 3 2 5" xfId="2630" xr:uid="{95506A30-62BD-45D0-9D00-BDE197F3410D}"/>
    <cellStyle name="Header2 3 2 5 2" xfId="2631" xr:uid="{4F1B7355-3028-4F85-BD0B-B419513F07D1}"/>
    <cellStyle name="Header2 3 2 5 3" xfId="2632" xr:uid="{B059DF76-313A-4959-A042-6C9FD5B97996}"/>
    <cellStyle name="Header2 3 2 6" xfId="2633" xr:uid="{6725F4C1-7ACB-409B-8D9B-4D58040A750F}"/>
    <cellStyle name="Header2 3 2 6 2" xfId="2634" xr:uid="{190F6E38-AABE-44ED-9221-545461DBA01A}"/>
    <cellStyle name="Header2 3 2 6 3" xfId="2635" xr:uid="{CD873D22-93B9-40A8-80CC-2A736D939442}"/>
    <cellStyle name="Header2 3 2 7" xfId="2636" xr:uid="{42469C3D-345F-49D0-9874-11FC9E90BE3E}"/>
    <cellStyle name="Header2 3 2 8" xfId="2637" xr:uid="{EA10BE90-A59F-4C3D-B398-C349C790E4AB}"/>
    <cellStyle name="Header2 3 3" xfId="2638" xr:uid="{94DB2261-E3C0-409B-BC61-27DABD42BEE9}"/>
    <cellStyle name="Header2 3 3 2" xfId="2639" xr:uid="{B7CD25B5-1CB7-4A77-A0D2-3DFD18707C91}"/>
    <cellStyle name="Header2 3 3 3" xfId="2640" xr:uid="{874F19BB-8639-446F-9B2A-CE2C1D9F2A8D}"/>
    <cellStyle name="Header2 3 4" xfId="2641" xr:uid="{56A66BA9-7823-4C01-89E1-CF240E917FCE}"/>
    <cellStyle name="Header2 3 4 2" xfId="2642" xr:uid="{6566246F-394D-42C2-88AD-DDBAA9819670}"/>
    <cellStyle name="Header2 3 4 3" xfId="2643" xr:uid="{5C7F9061-AE26-4B1F-97C8-BD0EA1F44AFB}"/>
    <cellStyle name="Header2 3 5" xfId="2644" xr:uid="{BFE0C146-915B-4EC1-B883-BEA911132575}"/>
    <cellStyle name="Header2 3 5 2" xfId="2645" xr:uid="{47D83D82-4A1F-4E21-B8ED-1C27734A033F}"/>
    <cellStyle name="Header2 3 5 3" xfId="2646" xr:uid="{D3877AB1-26E1-43B1-A921-6F449B343E20}"/>
    <cellStyle name="Header2 3 6" xfId="2647" xr:uid="{CA2E21C3-2ED6-4537-AD41-F5DD162C3B8C}"/>
    <cellStyle name="Header2 3 6 2" xfId="2648" xr:uid="{6558AA53-551E-49A9-8B7E-8DF662F94EF9}"/>
    <cellStyle name="Header2 3 6 3" xfId="2649" xr:uid="{B36588BF-B982-4DC5-966E-5DED352D3DA5}"/>
    <cellStyle name="Header2 3 7" xfId="2650" xr:uid="{14D2A358-5323-4522-A309-03CD9184E3F6}"/>
    <cellStyle name="Header2 3 7 2" xfId="2651" xr:uid="{2CD9A23B-78DA-42C1-A9E0-CF7CD047CBFF}"/>
    <cellStyle name="Header2 3 7 3" xfId="2652" xr:uid="{01720B15-6D2F-4BA4-BCDB-AC40145FC778}"/>
    <cellStyle name="Header2 3 8" xfId="2653" xr:uid="{C143EBA7-9346-425F-A2D5-D76D7527A971}"/>
    <cellStyle name="Header2 3 9" xfId="2654" xr:uid="{A8AB8F04-F2A3-4D37-988A-5015D780D6F8}"/>
    <cellStyle name="Header2 4" xfId="2655" xr:uid="{A6D2D3FD-1692-46B7-B870-E64AA949B48E}"/>
    <cellStyle name="Header2 4 2" xfId="2656" xr:uid="{FD8A4261-5A55-4680-8769-3B900A54E7F5}"/>
    <cellStyle name="Header2 4 2 2" xfId="2657" xr:uid="{7404E992-1F00-4CA3-A8CC-4CEB6CFC84AC}"/>
    <cellStyle name="Header2 4 2 3" xfId="2658" xr:uid="{5D425CC3-306E-4451-9012-D97B87AC3ACD}"/>
    <cellStyle name="Header2 4 3" xfId="2659" xr:uid="{F6AB6FA7-2709-42D5-983D-0C0122C1A45D}"/>
    <cellStyle name="Header2 4 3 2" xfId="2660" xr:uid="{F7F39AF5-C735-47CC-B4E4-4C79FAC04426}"/>
    <cellStyle name="Header2 4 3 3" xfId="2661" xr:uid="{51F0BC54-1069-4FA1-9E6F-A8F5E50AF88F}"/>
    <cellStyle name="Header2 4 4" xfId="2662" xr:uid="{3C44C585-D031-438F-96E1-1199E3D1D185}"/>
    <cellStyle name="Header2 4 4 2" xfId="2663" xr:uid="{4C2E5FA1-E0E0-44C0-A705-326D05033882}"/>
    <cellStyle name="Header2 4 4 3" xfId="2664" xr:uid="{252AF91B-0FA8-4272-BC61-1CD0EB0603F8}"/>
    <cellStyle name="Header2 4 5" xfId="2665" xr:uid="{59A9208B-0A41-458E-A7A9-636881D6A891}"/>
    <cellStyle name="Header2 4 5 2" xfId="2666" xr:uid="{7AE5C503-EB4E-43F6-BFB2-79D4903B97D2}"/>
    <cellStyle name="Header2 4 5 3" xfId="2667" xr:uid="{47EFD410-5237-40BA-B281-873561213333}"/>
    <cellStyle name="Header2 4 6" xfId="2668" xr:uid="{D0182F9D-E3BB-4920-A22C-EBE13A771C28}"/>
    <cellStyle name="Header2 4 6 2" xfId="2669" xr:uid="{FCF79028-D769-4F8F-9831-281FBF898F2F}"/>
    <cellStyle name="Header2 4 6 3" xfId="2670" xr:uid="{0212D146-68A6-4CB9-B6AD-B7062894F638}"/>
    <cellStyle name="Header2 4 7" xfId="2671" xr:uid="{83991970-D128-4C8C-A820-F478FCF907E3}"/>
    <cellStyle name="Header2 4 8" xfId="2672" xr:uid="{1E1743FB-B5EC-45E6-9010-61A818FABCC7}"/>
    <cellStyle name="Header2 5" xfId="2673" xr:uid="{CD0FD1D5-9D78-466A-A149-2267976629F9}"/>
    <cellStyle name="Header2 5 2" xfId="2674" xr:uid="{D9FDD118-3226-4B65-94AB-CDD6ECA51AE4}"/>
    <cellStyle name="Header2 5 2 2" xfId="2675" xr:uid="{33D0F14C-C5C8-4950-A7EE-B3C74EEBD454}"/>
    <cellStyle name="Header2 5 2 3" xfId="2676" xr:uid="{37E52016-C06F-4F77-A829-C97CDCD88E45}"/>
    <cellStyle name="Header2 5 3" xfId="2677" xr:uid="{615B89FC-22D7-4EA3-9D7A-34510752956A}"/>
    <cellStyle name="Header2 5 3 2" xfId="2678" xr:uid="{6F3CBB3F-73A1-456B-BA58-32BCDEDF341A}"/>
    <cellStyle name="Header2 5 3 3" xfId="2679" xr:uid="{778EC44A-E977-4FDD-9CA9-9FFB40F56173}"/>
    <cellStyle name="Header2 5 4" xfId="2680" xr:uid="{89A549E2-EE10-45B0-9359-C627B7AAE2ED}"/>
    <cellStyle name="Header2 5 4 2" xfId="2681" xr:uid="{907CB7C5-31B2-4917-B2C8-1D81B073E7A4}"/>
    <cellStyle name="Header2 5 4 3" xfId="2682" xr:uid="{C2485861-DC8D-4C47-AA80-FF40B3A8F602}"/>
    <cellStyle name="Header2 5 5" xfId="2683" xr:uid="{97E9B7E5-C77C-470E-8D55-016EA25905A1}"/>
    <cellStyle name="Header2 5 5 2" xfId="2684" xr:uid="{4FED8685-FE6C-427A-844F-042F1BF612F2}"/>
    <cellStyle name="Header2 5 5 3" xfId="2685" xr:uid="{A03B3786-AA7C-4CB9-87E0-EFBF5E2985D5}"/>
    <cellStyle name="Header2 5 6" xfId="2686" xr:uid="{6FE72A33-1D9C-4EC0-8603-2C6546729033}"/>
    <cellStyle name="Header2 5 6 2" xfId="2687" xr:uid="{36EE7364-626F-4BA4-A599-008968C12967}"/>
    <cellStyle name="Header2 5 6 3" xfId="2688" xr:uid="{5D242FFE-918F-478F-8B8B-162F669BB7EA}"/>
    <cellStyle name="Header2 5 7" xfId="2689" xr:uid="{B63B279C-BB51-4262-90BE-1D33E05B769F}"/>
    <cellStyle name="Header2 5 8" xfId="2690" xr:uid="{BFAF28D4-2007-4A28-A01E-980BD1E3EFB0}"/>
    <cellStyle name="Header2 6" xfId="2691" xr:uid="{E99E621A-E0EC-4579-8EEB-D833D49185D5}"/>
    <cellStyle name="Header2 6 2" xfId="2692" xr:uid="{04F265A8-96FE-441F-8245-BD35EF62218E}"/>
    <cellStyle name="Header2 6 3" xfId="2693" xr:uid="{93D65B93-31DB-48B4-940B-EB02FA6109B7}"/>
    <cellStyle name="Header2 7" xfId="2694" xr:uid="{9C6929AE-7396-4B1E-B441-7A40A5FF1689}"/>
    <cellStyle name="Header2 7 2" xfId="2695" xr:uid="{FFA8F8A4-B333-43A8-996E-2F61E3A53A91}"/>
    <cellStyle name="Header2 7 3" xfId="2696" xr:uid="{540FC84E-0A19-4C41-8E5D-7C29291E3C0A}"/>
    <cellStyle name="Header2 8" xfId="2697" xr:uid="{30700D88-056A-4CA2-987D-BBDABE9EA67B}"/>
    <cellStyle name="Header2 8 2" xfId="2698" xr:uid="{4A0456DB-6B23-4C48-B834-D38583B8E693}"/>
    <cellStyle name="Header2 8 3" xfId="2699" xr:uid="{B058B3C8-BB02-45C6-BDB8-33591CB8C95C}"/>
    <cellStyle name="Header2 9" xfId="2700" xr:uid="{6E38CD92-91B5-4533-9479-664254498CC4}"/>
    <cellStyle name="Headers" xfId="2701" xr:uid="{2E22233B-8FBE-41D8-A3A3-256625031F45}"/>
    <cellStyle name="Heading" xfId="2702" xr:uid="{75D80934-A844-4121-9E7B-EDD5EB602688}"/>
    <cellStyle name="Heading 1" xfId="5711" builtinId="16" customBuiltin="1"/>
    <cellStyle name="Heading 1 2" xfId="2703" xr:uid="{6116D368-3165-4AE8-8D74-BCC252D65406}"/>
    <cellStyle name="Heading 1 2 2" xfId="2704" xr:uid="{05AF2D12-3E2A-4EB6-B27D-271C733600F8}"/>
    <cellStyle name="Heading 1 2 3" xfId="2705" xr:uid="{4FEBD275-E94F-496C-AAA3-D364B4A4B187}"/>
    <cellStyle name="Heading 1 3" xfId="2706" xr:uid="{5B7A5CF7-E7A5-4B2D-9CFB-0734BFAB7389}"/>
    <cellStyle name="Heading 1 3 2" xfId="2707" xr:uid="{75B917F8-83B1-405A-8EFA-45EA83E27F76}"/>
    <cellStyle name="Heading 1 3 3" xfId="2708" xr:uid="{81F78818-2202-4B77-952A-DF55571C4B8A}"/>
    <cellStyle name="Heading 1 4" xfId="2709" xr:uid="{5BAC1915-1C36-4A4E-AE0D-C979A6248202}"/>
    <cellStyle name="Heading 1 5" xfId="2710" xr:uid="{80D76CFB-89A8-4A40-A816-20098F70E69D}"/>
    <cellStyle name="Heading 1 6" xfId="2711" xr:uid="{D2614DC0-A05A-4ACE-A4A0-DC61E2C1E8B4}"/>
    <cellStyle name="Heading 1 7" xfId="2712" xr:uid="{78592FFB-4560-410C-BAE8-8856F2023877}"/>
    <cellStyle name="Heading 2" xfId="5712" builtinId="17" customBuiltin="1"/>
    <cellStyle name="Heading 2 2" xfId="2713" xr:uid="{AF45D3F6-06E0-4E00-A2AA-46CEFF45FA73}"/>
    <cellStyle name="Heading 2 2 2" xfId="2714" xr:uid="{3355F70D-EE26-4B5A-A5B1-70EC344476B4}"/>
    <cellStyle name="Heading 2 2 3" xfId="2715" xr:uid="{89756825-0B1A-4634-8420-8435A4C18BC3}"/>
    <cellStyle name="Heading 2 3" xfId="2716" xr:uid="{15DF75B0-9747-4E39-B282-B90797E53783}"/>
    <cellStyle name="Heading 2 3 2" xfId="2717" xr:uid="{012F1C16-1E5F-4022-82A2-AEAB7EAFF407}"/>
    <cellStyle name="Heading 2 3 3" xfId="2718" xr:uid="{02619125-1C14-44F4-8131-3BAF69EB718F}"/>
    <cellStyle name="Heading 2 4" xfId="2719" xr:uid="{F5CE6B64-18D4-4D1C-B3ED-A66E77D2CB2E}"/>
    <cellStyle name="Heading 2 4 2" xfId="2720" xr:uid="{ACF826DF-7CC5-4D5A-9E26-39151F51E8F0}"/>
    <cellStyle name="Heading 2 5" xfId="2721" xr:uid="{10EA8FED-BFEB-4B6E-9146-B0B400600D56}"/>
    <cellStyle name="Heading 2 5 2" xfId="2722" xr:uid="{9263C9C4-0A9B-4A63-985A-280CFAC8D68C}"/>
    <cellStyle name="Heading 2 6" xfId="2723" xr:uid="{84D0F02F-654F-44EB-B30F-2F18BB6F0066}"/>
    <cellStyle name="Heading 2 7" xfId="2724" xr:uid="{912AA0C8-FF73-44F7-9D98-D8D7B5807369}"/>
    <cellStyle name="Heading 3" xfId="5713" builtinId="18" customBuiltin="1"/>
    <cellStyle name="Heading 3 2" xfId="2725" xr:uid="{381A7EF3-7FC2-493B-87C5-2A5A1AF55B0C}"/>
    <cellStyle name="Heading 3 2 2" xfId="2726" xr:uid="{A7D74326-808E-46C7-9785-00740E9302D5}"/>
    <cellStyle name="Heading 3 3" xfId="2727" xr:uid="{CFF7F1CE-6A14-4F65-9621-45FD208B775F}"/>
    <cellStyle name="Heading 3 4" xfId="2728" xr:uid="{46FB7A4C-9824-48B1-8626-2D854F69F5A3}"/>
    <cellStyle name="Heading 4" xfId="5714" builtinId="19" customBuiltin="1"/>
    <cellStyle name="Heading 4 2" xfId="2729" xr:uid="{CC5F6CD0-F1CF-4ABC-9221-94DD905923C3}"/>
    <cellStyle name="Heading 4 2 2" xfId="2730" xr:uid="{9BF597AA-ED39-4079-9D7A-5690A0A47CFF}"/>
    <cellStyle name="Heading 4 3" xfId="2731" xr:uid="{4871D43A-23DF-4A3C-938F-223FFFD26738}"/>
    <cellStyle name="Heading 4 4" xfId="2732" xr:uid="{821F13EE-F600-458C-A312-F2E58B8F99CD}"/>
    <cellStyle name="Heading 5" xfId="2733" xr:uid="{BE8A10B3-6C21-48A6-BEF6-A797E88008B0}"/>
    <cellStyle name="Heading1" xfId="2734" xr:uid="{C4962A3D-6BBC-4E0F-89D8-74C03A899D5C}"/>
    <cellStyle name="Heading1 2" xfId="2735" xr:uid="{FFAC093F-E2BC-482E-A2EF-1B0194EE4BBB}"/>
    <cellStyle name="Heading2" xfId="2736" xr:uid="{13C69969-D449-4D0C-801F-05AF4AFBC019}"/>
    <cellStyle name="HEADINGS" xfId="2737" xr:uid="{2BCAD34A-74B3-4E97-99DD-8731BC305171}"/>
    <cellStyle name="HEADINGSTOP" xfId="2738" xr:uid="{C1793B8D-4EB7-4A79-B6EF-5EF44B5EEF08}"/>
    <cellStyle name="Headline1" xfId="2739" xr:uid="{5D74B8F3-687E-4068-A835-4BD7A0B3B78B}"/>
    <cellStyle name="Headline3" xfId="2740" xr:uid="{A26C7D84-64BA-4544-BACC-D0597AB2E634}"/>
    <cellStyle name="Helv 9 ctr wrap" xfId="2741" xr:uid="{A0CC91D9-947E-48C6-8658-5E7C8D035B0E}"/>
    <cellStyle name="Helv 9 lft wrap" xfId="2742" xr:uid="{1A09B9F3-D5DF-46BB-9CA8-503A89A706EE}"/>
    <cellStyle name="Hidden" xfId="2743" xr:uid="{8FB139A2-FB5F-4293-ADFD-ED2C506F0F61}"/>
    <cellStyle name="Hyperlink 2" xfId="5749" xr:uid="{1DCCF52D-C488-4391-B36D-4F19B70E583D}"/>
    <cellStyle name="Input" xfId="5718" builtinId="20" customBuiltin="1"/>
    <cellStyle name="Input [yellow]" xfId="2744" xr:uid="{49E00E64-F964-4D30-95BB-A9A52028E9BD}"/>
    <cellStyle name="Input [yellow] 2" xfId="2745" xr:uid="{36CDD9C7-B01A-45DF-9252-F956E210AD61}"/>
    <cellStyle name="Input [yellow] 3" xfId="2746" xr:uid="{209016E0-4850-4E41-B33C-71D04576CEE8}"/>
    <cellStyle name="Input 10" xfId="2747" xr:uid="{7EF3C5FD-E4DB-42CA-99E9-DD92D899EADA}"/>
    <cellStyle name="Input 10 2" xfId="2748" xr:uid="{B4A566F8-F89E-491A-9A50-B8D40076BB18}"/>
    <cellStyle name="Input 10 2 2" xfId="2749" xr:uid="{21F44B0A-3359-401D-850D-99034D45EB2B}"/>
    <cellStyle name="Input 10 2 2 2" xfId="2750" xr:uid="{B55EB59E-0384-4B1F-B54D-93AE4AC37025}"/>
    <cellStyle name="Input 10 2 2 2 2" xfId="2751" xr:uid="{346E803E-C0AE-44E5-999E-FF0BD4FCB111}"/>
    <cellStyle name="Input 10 2 2 2 3" xfId="2752" xr:uid="{907E3FE5-3379-4C39-AD4A-820442708F04}"/>
    <cellStyle name="Input 10 2 2 3" xfId="2753" xr:uid="{7B59B451-B912-4B5A-BC8B-F58726E47EE4}"/>
    <cellStyle name="Input 10 2 2 3 2" xfId="2754" xr:uid="{53596067-B6E0-4D29-A418-0FEE07BCFD10}"/>
    <cellStyle name="Input 10 2 2 3 3" xfId="2755" xr:uid="{D6BE2D73-1AC8-4A99-BED0-8CD6523753DB}"/>
    <cellStyle name="Input 10 2 2 4" xfId="2756" xr:uid="{DEC48B3E-B5F1-4604-A89E-890ACC38329D}"/>
    <cellStyle name="Input 10 2 2 4 2" xfId="2757" xr:uid="{851571C2-7871-4CBE-8638-0892BE365175}"/>
    <cellStyle name="Input 10 2 2 4 3" xfId="2758" xr:uid="{5442EB2D-7201-4035-A812-635E7FABD53A}"/>
    <cellStyle name="Input 10 2 2 5" xfId="2759" xr:uid="{18F30FA5-3D47-4500-96A7-6E9482C93C43}"/>
    <cellStyle name="Input 10 2 2 5 2" xfId="2760" xr:uid="{F99CD359-7E43-49E5-985B-81426AC96C69}"/>
    <cellStyle name="Input 10 2 2 5 3" xfId="2761" xr:uid="{954B6B5E-347E-4704-8B1F-1B5B8C63F1EA}"/>
    <cellStyle name="Input 10 2 2 6" xfId="2762" xr:uid="{8D91CAB5-0C0D-4295-A56E-CEC2228A068C}"/>
    <cellStyle name="Input 10 2 2 6 2" xfId="2763" xr:uid="{7E30E0DB-4392-4ED2-8548-BCB5C373FA3E}"/>
    <cellStyle name="Input 10 2 2 6 3" xfId="2764" xr:uid="{87C2A3A7-1034-4E7D-8097-F72039BE2EB7}"/>
    <cellStyle name="Input 10 2 2 7" xfId="2765" xr:uid="{8504E97B-55CC-4E33-80BF-9C737BBBA83C}"/>
    <cellStyle name="Input 10 2 2 8" xfId="2766" xr:uid="{74D22B6B-E3AF-4A0B-A49C-21BBCC15CDDD}"/>
    <cellStyle name="Input 10 2 3" xfId="2767" xr:uid="{A4FD4E72-FEF6-49B6-A3A2-F99B013A844B}"/>
    <cellStyle name="Input 10 2 3 2" xfId="2768" xr:uid="{CBFC6C20-561D-4F08-B5DA-B0B0D56D4606}"/>
    <cellStyle name="Input 10 2 3 3" xfId="2769" xr:uid="{565BBE81-6397-45CA-BD66-E34029F7844A}"/>
    <cellStyle name="Input 10 2 4" xfId="2770" xr:uid="{689D0E89-76CD-48E7-8177-7CB7492103FA}"/>
    <cellStyle name="Input 10 2 4 2" xfId="2771" xr:uid="{CDEC2004-2250-4F15-94A0-8F996EDE10D4}"/>
    <cellStyle name="Input 10 2 4 3" xfId="2772" xr:uid="{920E2C36-D9E5-4501-986E-F45BA044C4B3}"/>
    <cellStyle name="Input 10 2 5" xfId="2773" xr:uid="{036F07FE-C3A7-45DB-B182-5B6400B9D2C7}"/>
    <cellStyle name="Input 10 2 5 2" xfId="2774" xr:uid="{D2ED9BDB-3FC1-42A0-8D76-C0BACB1FB337}"/>
    <cellStyle name="Input 10 2 5 3" xfId="2775" xr:uid="{70549EFD-535D-4807-AFA2-B4EBFE2ED268}"/>
    <cellStyle name="Input 10 2 6" xfId="2776" xr:uid="{B5B67D16-D4FD-47BA-9737-C54F2026B06B}"/>
    <cellStyle name="Input 10 2 6 2" xfId="2777" xr:uid="{055277F2-9A50-4718-8916-3F2316E6CF7A}"/>
    <cellStyle name="Input 10 2 6 3" xfId="2778" xr:uid="{E4809CC2-6610-4C2E-B4EE-DC1B857013FA}"/>
    <cellStyle name="Input 10 2 7" xfId="2779" xr:uid="{713B1DCB-2623-4F72-B0BD-430F5BEBC501}"/>
    <cellStyle name="Input 10 2 7 2" xfId="2780" xr:uid="{E3032A35-4771-4638-A0C9-43FFA4B3FDEA}"/>
    <cellStyle name="Input 10 2 7 3" xfId="2781" xr:uid="{A864471A-0F83-45D3-B127-2624B030C021}"/>
    <cellStyle name="Input 10 2 8" xfId="2782" xr:uid="{8AE1A57C-43EE-4F4E-92BF-C775F7634CAE}"/>
    <cellStyle name="Input 10 2 9" xfId="2783" xr:uid="{7E67A2AB-0B53-412E-92C5-5828B0183E75}"/>
    <cellStyle name="Input 10 3" xfId="2784" xr:uid="{923C3B1F-F021-480C-969D-6D2DCDD3555D}"/>
    <cellStyle name="Input 10 3 2" xfId="2785" xr:uid="{354B4B35-1984-4AAE-B9F0-8AC49AFEA323}"/>
    <cellStyle name="Input 10 3 2 2" xfId="2786" xr:uid="{F9A7921D-5D8B-420A-8D70-6B6AADCC6AA5}"/>
    <cellStyle name="Input 10 3 2 3" xfId="2787" xr:uid="{51C638BA-D777-4E0F-8FFA-2AB3F7397955}"/>
    <cellStyle name="Input 10 3 3" xfId="2788" xr:uid="{84F241ED-615C-4897-AA6E-29C022E3C52D}"/>
    <cellStyle name="Input 10 3 3 2" xfId="2789" xr:uid="{5D167E9D-EFC0-4CEC-BE36-4460DF85E910}"/>
    <cellStyle name="Input 10 3 3 3" xfId="2790" xr:uid="{DD0B382B-C3EE-4334-900E-4A43EE9D801F}"/>
    <cellStyle name="Input 10 3 4" xfId="2791" xr:uid="{14963A7E-8F90-4A4D-9E8A-EDFEC7935BD2}"/>
    <cellStyle name="Input 10 3 4 2" xfId="2792" xr:uid="{BC8642D2-DEE3-4243-8241-D9481917B54D}"/>
    <cellStyle name="Input 10 3 4 3" xfId="2793" xr:uid="{169F07C4-7EC5-4CD5-8BFE-50D35C410D7D}"/>
    <cellStyle name="Input 10 3 5" xfId="2794" xr:uid="{03D61F48-F0D2-40D5-A034-34498B32F33E}"/>
    <cellStyle name="Input 10 3 5 2" xfId="2795" xr:uid="{D42D0372-FE17-4C61-910E-ED96F4C3FFDC}"/>
    <cellStyle name="Input 10 3 5 3" xfId="2796" xr:uid="{3AD96478-6D84-4A22-A26B-73284CFDCDA8}"/>
    <cellStyle name="Input 10 3 6" xfId="2797" xr:uid="{126FA9E7-9A50-450C-8F34-ADFCAC6E6C54}"/>
    <cellStyle name="Input 10 3 6 2" xfId="2798" xr:uid="{C6D4B8DC-F61B-4040-BD35-604BB7B6AA02}"/>
    <cellStyle name="Input 10 3 6 3" xfId="2799" xr:uid="{E6D23AAB-E1B2-4720-8B75-8A084339DDBA}"/>
    <cellStyle name="Input 10 3 7" xfId="2800" xr:uid="{DF0C81BE-180C-4671-B6B9-8F45C89B2FE9}"/>
    <cellStyle name="Input 10 3 8" xfId="2801" xr:uid="{32AB9FEA-6B36-4E9D-9E98-63C4BE06AEF9}"/>
    <cellStyle name="Input 10 4" xfId="2802" xr:uid="{D3AA5A8C-4AF7-4B95-9943-2D20D50C683B}"/>
    <cellStyle name="Input 10 4 2" xfId="2803" xr:uid="{4B67BFD6-D8B8-468C-8CFA-DA9863AF9A6C}"/>
    <cellStyle name="Input 10 4 3" xfId="2804" xr:uid="{026BB76D-6E2D-475A-A9BA-7936A2899959}"/>
    <cellStyle name="Input 10 5" xfId="2805" xr:uid="{5A2AD0D5-6451-47E5-85D5-3753EE3796E1}"/>
    <cellStyle name="Input 10 5 2" xfId="2806" xr:uid="{9FC46C3A-E2B2-481E-B32B-A552B6AC478D}"/>
    <cellStyle name="Input 10 5 3" xfId="2807" xr:uid="{07B523D3-1641-4FD3-844D-C5B0392F7071}"/>
    <cellStyle name="Input 10 6" xfId="2808" xr:uid="{23A4368C-B150-43C0-A754-2BE57AEBD587}"/>
    <cellStyle name="Input 10 6 2" xfId="2809" xr:uid="{890EB9A0-9355-4821-B473-FEEE58C14F66}"/>
    <cellStyle name="Input 10 6 3" xfId="2810" xr:uid="{C2E2A0A4-EB6C-42E5-B4D2-C02CA72CE467}"/>
    <cellStyle name="Input 10 7" xfId="2811" xr:uid="{66E717ED-842E-4E44-9001-8EF46936943D}"/>
    <cellStyle name="Input 10 8" xfId="2812" xr:uid="{5D822ECF-6A8F-47F4-9618-A0CDEFE723FA}"/>
    <cellStyle name="Input 11" xfId="2813" xr:uid="{A3F55725-5416-4138-8AFB-C1517D2B8CEE}"/>
    <cellStyle name="Input 12" xfId="2814" xr:uid="{0F2BFBB7-549B-4614-B02A-CDE0C9E21D41}"/>
    <cellStyle name="Input 13" xfId="2815" xr:uid="{2DBDDDA3-783A-406E-AD93-312DC801AD24}"/>
    <cellStyle name="Input 14" xfId="2816" xr:uid="{D2FCF4A2-FEBC-43B9-8A42-D90549D46B6A}"/>
    <cellStyle name="Input 2" xfId="2817" xr:uid="{583E56DA-7059-496E-A31F-3F2F6E4EE7A8}"/>
    <cellStyle name="Input 2 10" xfId="2818" xr:uid="{88BC9D6E-D2EB-4136-9681-1C997EC2B6BD}"/>
    <cellStyle name="Input 2 2" xfId="2819" xr:uid="{0DAA44F6-7C80-4454-872B-EC8006C8C87C}"/>
    <cellStyle name="Input 2 3" xfId="2820" xr:uid="{61C3E128-0822-49EB-95FC-5923CC5000FF}"/>
    <cellStyle name="Input 2 3 2" xfId="2821" xr:uid="{9F0A6756-E3CA-428E-96EB-0971A9EDF2FD}"/>
    <cellStyle name="Input 2 3 2 2" xfId="2822" xr:uid="{8624DE65-65B0-494F-AFCB-4C01CE9B933F}"/>
    <cellStyle name="Input 2 3 2 2 2" xfId="2823" xr:uid="{7123A9FF-D77A-45B5-BC52-0CE247B4F51D}"/>
    <cellStyle name="Input 2 3 2 2 2 2" xfId="2824" xr:uid="{EC2084A3-D30D-4BEC-A966-431465FCA291}"/>
    <cellStyle name="Input 2 3 2 2 2 3" xfId="2825" xr:uid="{8554FBB6-9999-4909-8163-2F7C2AF0F6A2}"/>
    <cellStyle name="Input 2 3 2 2 3" xfId="2826" xr:uid="{F6B34B32-BF29-41A7-ADE9-18BB3D95572E}"/>
    <cellStyle name="Input 2 3 2 2 3 2" xfId="2827" xr:uid="{AFF6E39B-9094-425D-84DB-B713A9B66E25}"/>
    <cellStyle name="Input 2 3 2 2 3 3" xfId="2828" xr:uid="{E2F3C6AA-1D34-40B7-B813-321405F8E6E6}"/>
    <cellStyle name="Input 2 3 2 2 4" xfId="2829" xr:uid="{2D2F565C-A0E6-4DEC-936A-93E7CDEDACCD}"/>
    <cellStyle name="Input 2 3 2 2 4 2" xfId="2830" xr:uid="{3885FAC1-A5CD-45C7-AB94-A6C1336BC21E}"/>
    <cellStyle name="Input 2 3 2 2 4 3" xfId="2831" xr:uid="{E96A8FFD-7387-49C8-BE0B-25B23CF028CC}"/>
    <cellStyle name="Input 2 3 2 2 5" xfId="2832" xr:uid="{686BF615-EDF1-404C-B735-342B74690E1A}"/>
    <cellStyle name="Input 2 3 2 2 5 2" xfId="2833" xr:uid="{9D24CFFD-01DB-4E03-8BF7-12117380C7CD}"/>
    <cellStyle name="Input 2 3 2 2 5 3" xfId="2834" xr:uid="{010213FD-7811-4072-9684-0B692EC731AD}"/>
    <cellStyle name="Input 2 3 2 2 6" xfId="2835" xr:uid="{CD149281-D68B-4D85-A41E-F743E9794D6E}"/>
    <cellStyle name="Input 2 3 2 2 6 2" xfId="2836" xr:uid="{FCDD9F93-976D-4924-985F-E5DE169C4292}"/>
    <cellStyle name="Input 2 3 2 2 6 3" xfId="2837" xr:uid="{6F28F48F-C128-416B-BD2C-05BA9D7F84DE}"/>
    <cellStyle name="Input 2 3 2 2 7" xfId="2838" xr:uid="{B04DD6EC-0E51-4EBA-8E3E-FCDACC44DF1D}"/>
    <cellStyle name="Input 2 3 2 2 8" xfId="2839" xr:uid="{6D1161CE-A0D9-4079-82AF-5DD639169CA4}"/>
    <cellStyle name="Input 2 3 2 3" xfId="2840" xr:uid="{8B621A8E-ADC4-4301-8611-BD9B926FC042}"/>
    <cellStyle name="Input 2 3 2 3 2" xfId="2841" xr:uid="{39BE0B04-5F48-4E70-9DEC-5360F9103F4E}"/>
    <cellStyle name="Input 2 3 2 3 3" xfId="2842" xr:uid="{7C64BD7E-8AE8-4B65-BE8C-C614668DE5A7}"/>
    <cellStyle name="Input 2 3 2 4" xfId="2843" xr:uid="{710F163C-2A6E-4B1E-9FB5-61206AF080DB}"/>
    <cellStyle name="Input 2 3 2 4 2" xfId="2844" xr:uid="{597CAE08-668F-47B3-984F-FA94BD540991}"/>
    <cellStyle name="Input 2 3 2 4 3" xfId="2845" xr:uid="{02422BF7-FAC6-4371-8DEC-700787DB3187}"/>
    <cellStyle name="Input 2 3 2 5" xfId="2846" xr:uid="{6C903CD1-D640-427A-AEA2-3780DC1AFE9A}"/>
    <cellStyle name="Input 2 3 2 5 2" xfId="2847" xr:uid="{7872FEF4-A08D-4EE1-8A9D-5FE4A4122661}"/>
    <cellStyle name="Input 2 3 2 5 3" xfId="2848" xr:uid="{BF00D4F1-B50E-439E-B198-C6DD86EE3C38}"/>
    <cellStyle name="Input 2 3 2 6" xfId="2849" xr:uid="{822B19BB-E021-416C-A7D7-462F3D0A5D24}"/>
    <cellStyle name="Input 2 3 2 6 2" xfId="2850" xr:uid="{212D0257-D886-4237-90C3-647D2B798B1B}"/>
    <cellStyle name="Input 2 3 2 6 3" xfId="2851" xr:uid="{88F82B9F-9007-4CCD-8DF7-AC8D1B9C6CFA}"/>
    <cellStyle name="Input 2 3 2 7" xfId="2852" xr:uid="{76067BF6-F51C-46D3-97C4-3CB389E85608}"/>
    <cellStyle name="Input 2 3 2 7 2" xfId="2853" xr:uid="{A151B33D-A622-414B-8FC6-E78DC0F78D68}"/>
    <cellStyle name="Input 2 3 2 7 3" xfId="2854" xr:uid="{0CA0E659-7779-4527-9C51-A540C42940D0}"/>
    <cellStyle name="Input 2 3 2 8" xfId="2855" xr:uid="{4E468A0C-7222-429B-9A7D-D9E172217975}"/>
    <cellStyle name="Input 2 3 2 9" xfId="2856" xr:uid="{DAAE33DB-1780-47BE-A9C5-410CE5C11A44}"/>
    <cellStyle name="Input 2 3 3" xfId="2857" xr:uid="{4BA5DE8C-2CB9-4E63-B5F4-539F441CE104}"/>
    <cellStyle name="Input 2 3 3 2" xfId="2858" xr:uid="{D00C2F4A-7280-4B82-80E2-1899A8E9A422}"/>
    <cellStyle name="Input 2 3 3 2 2" xfId="2859" xr:uid="{3A21F9A1-06E8-41A4-B0C3-05FC0FA8B697}"/>
    <cellStyle name="Input 2 3 3 2 3" xfId="2860" xr:uid="{A148B386-EEDC-447C-8864-466452DF4681}"/>
    <cellStyle name="Input 2 3 3 3" xfId="2861" xr:uid="{B749448C-1874-425B-B196-7D7316EA2F53}"/>
    <cellStyle name="Input 2 3 3 3 2" xfId="2862" xr:uid="{7615148F-103D-44D2-A7A3-D57010E4E830}"/>
    <cellStyle name="Input 2 3 3 3 3" xfId="2863" xr:uid="{A9C31024-0BD1-404B-A4E8-3CB087FE3FEB}"/>
    <cellStyle name="Input 2 3 3 4" xfId="2864" xr:uid="{D0D10D36-45E4-4E8E-ACC4-955766FC0605}"/>
    <cellStyle name="Input 2 3 3 4 2" xfId="2865" xr:uid="{606B8DD2-60A1-450A-98FC-157E031530EE}"/>
    <cellStyle name="Input 2 3 3 4 3" xfId="2866" xr:uid="{67C18104-4DA1-4234-8A90-B8E6CCCC4053}"/>
    <cellStyle name="Input 2 3 3 5" xfId="2867" xr:uid="{9FD88D37-6FBE-4328-BA3E-1A7AF3A8EA58}"/>
    <cellStyle name="Input 2 3 3 5 2" xfId="2868" xr:uid="{6D8B2930-18AA-49F0-9D65-F2CD6B55E166}"/>
    <cellStyle name="Input 2 3 3 5 3" xfId="2869" xr:uid="{EAFAF8C9-C663-439A-A59D-DB0B49B133A3}"/>
    <cellStyle name="Input 2 3 3 6" xfId="2870" xr:uid="{A7B676C8-D4E2-475A-99EF-0AA685305B60}"/>
    <cellStyle name="Input 2 3 3 6 2" xfId="2871" xr:uid="{5D97F5FF-E898-4844-9261-32CB18A078EB}"/>
    <cellStyle name="Input 2 3 3 6 3" xfId="2872" xr:uid="{3BCF0B60-5097-4FF1-A099-C073B03D926D}"/>
    <cellStyle name="Input 2 3 3 7" xfId="2873" xr:uid="{C1A926C8-857B-4466-911C-BDB7D1A42010}"/>
    <cellStyle name="Input 2 3 3 8" xfId="2874" xr:uid="{380CAF7E-0C78-4420-8CE1-EDF28534644F}"/>
    <cellStyle name="Input 2 3 4" xfId="2875" xr:uid="{6E7787B0-3ACC-4F96-B174-0F62008BC4BA}"/>
    <cellStyle name="Input 2 3 4 2" xfId="2876" xr:uid="{BC84545F-CCDC-452A-AC39-8BFD0F4A340B}"/>
    <cellStyle name="Input 2 3 4 3" xfId="2877" xr:uid="{54BFF899-91CF-4AB6-B6A1-F8C122780610}"/>
    <cellStyle name="Input 2 3 5" xfId="2878" xr:uid="{EEE34D0D-7EFD-4038-BBA1-68D86A643A47}"/>
    <cellStyle name="Input 2 3 5 2" xfId="2879" xr:uid="{F14DDBEE-BC68-4D05-8CA4-466304559D89}"/>
    <cellStyle name="Input 2 3 5 3" xfId="2880" xr:uid="{E03F5CBD-CAB2-400D-958B-DA273B6E0DDB}"/>
    <cellStyle name="Input 2 3 6" xfId="2881" xr:uid="{05DA0930-9E55-4D73-8A55-DD97B5FB69B3}"/>
    <cellStyle name="Input 2 3 6 2" xfId="2882" xr:uid="{E757474B-E93C-48CE-96EA-F2F9FE9BF938}"/>
    <cellStyle name="Input 2 3 6 3" xfId="2883" xr:uid="{25F47BD9-904A-46F2-BB13-77E242021A13}"/>
    <cellStyle name="Input 2 3 7" xfId="2884" xr:uid="{5BE6AF8B-E99D-4504-807D-AF2346144062}"/>
    <cellStyle name="Input 2 3 8" xfId="2885" xr:uid="{FFEFDE71-429D-4B47-9A39-084CA2131C62}"/>
    <cellStyle name="Input 2 4" xfId="2886" xr:uid="{E05F8A90-A06D-4496-8D7C-556A5EF7BB43}"/>
    <cellStyle name="Input 2 4 2" xfId="2887" xr:uid="{AE638838-91C7-450D-A6AA-253726944A52}"/>
    <cellStyle name="Input 2 4 2 2" xfId="2888" xr:uid="{FF8A9762-50B9-40BA-8E7E-5A59BD87D8AF}"/>
    <cellStyle name="Input 2 4 2 2 2" xfId="2889" xr:uid="{3D977825-1E75-4568-98E5-23634EB6473A}"/>
    <cellStyle name="Input 2 4 2 2 3" xfId="2890" xr:uid="{1013E1A3-157E-4A07-B822-2E4C38140488}"/>
    <cellStyle name="Input 2 4 2 3" xfId="2891" xr:uid="{AC19191B-C838-479A-8BAA-C58E6CAB04C5}"/>
    <cellStyle name="Input 2 4 2 3 2" xfId="2892" xr:uid="{47DAC4C1-CBDF-40B5-A052-82E97E56C766}"/>
    <cellStyle name="Input 2 4 2 3 3" xfId="2893" xr:uid="{B309C9C0-9B20-4979-B4CC-581D611A6EC2}"/>
    <cellStyle name="Input 2 4 2 4" xfId="2894" xr:uid="{EA2C5B03-0B00-4673-9F2A-1B3797D0DF89}"/>
    <cellStyle name="Input 2 4 2 4 2" xfId="2895" xr:uid="{BE41C341-0523-49B5-AA90-AAED229129EC}"/>
    <cellStyle name="Input 2 4 2 4 3" xfId="2896" xr:uid="{788EED03-39AF-4DB4-AAB9-2317DDF6027A}"/>
    <cellStyle name="Input 2 4 2 5" xfId="2897" xr:uid="{DB12C587-F407-40A1-8485-494CCE0DEAB8}"/>
    <cellStyle name="Input 2 4 2 5 2" xfId="2898" xr:uid="{157A47B8-1E90-406B-983D-767AA5D0992B}"/>
    <cellStyle name="Input 2 4 2 5 3" xfId="2899" xr:uid="{B6F461A3-A8E9-4ED0-ABDA-E0B1C1FAEE50}"/>
    <cellStyle name="Input 2 4 2 6" xfId="2900" xr:uid="{F0E2AFE2-FAB8-41E9-B7E0-ED897072B55E}"/>
    <cellStyle name="Input 2 4 2 6 2" xfId="2901" xr:uid="{1B7987EE-A605-4FC6-AFF3-805CBEDAC486}"/>
    <cellStyle name="Input 2 4 2 6 3" xfId="2902" xr:uid="{3F22C947-8B8D-4F5D-BB1B-AD2F47986454}"/>
    <cellStyle name="Input 2 4 2 7" xfId="2903" xr:uid="{57703580-538C-4433-A044-28A9E87C7C72}"/>
    <cellStyle name="Input 2 4 2 8" xfId="2904" xr:uid="{5CDFD723-C5ED-4EF1-BBC1-61DC0FEA8D55}"/>
    <cellStyle name="Input 2 4 3" xfId="2905" xr:uid="{175B7F00-A752-42DC-B7EC-34593D47DFC5}"/>
    <cellStyle name="Input 2 4 3 2" xfId="2906" xr:uid="{33982B6B-65D6-4293-B439-4824F443DADF}"/>
    <cellStyle name="Input 2 4 3 3" xfId="2907" xr:uid="{D095FBAF-D920-4525-A4D4-A1B2C936250B}"/>
    <cellStyle name="Input 2 4 4" xfId="2908" xr:uid="{8AEF91DB-C8DD-4381-9739-7CB2073BD109}"/>
    <cellStyle name="Input 2 4 4 2" xfId="2909" xr:uid="{BBEEEAB1-25BD-4F01-9CA9-B7534E03FB16}"/>
    <cellStyle name="Input 2 4 4 3" xfId="2910" xr:uid="{4DD5A094-1CAC-4851-A260-4F4EA44BB62F}"/>
    <cellStyle name="Input 2 4 5" xfId="2911" xr:uid="{B31F912C-4302-4876-8AAB-34E0AD03D3B5}"/>
    <cellStyle name="Input 2 4 5 2" xfId="2912" xr:uid="{69E2F4B9-D6F8-4219-BBB1-61A5C502D3DB}"/>
    <cellStyle name="Input 2 4 5 3" xfId="2913" xr:uid="{1C9FC87B-8538-4BD0-848B-6A5D71FA0F90}"/>
    <cellStyle name="Input 2 4 6" xfId="2914" xr:uid="{75E0135B-9C49-4D9F-9CF2-08E6147C52B2}"/>
    <cellStyle name="Input 2 4 6 2" xfId="2915" xr:uid="{40A6D8A4-3B6C-4C92-92EA-D33549FA5768}"/>
    <cellStyle name="Input 2 4 6 3" xfId="2916" xr:uid="{ECB13F2E-A32D-4E3E-95B0-B488341FEC2F}"/>
    <cellStyle name="Input 2 4 7" xfId="2917" xr:uid="{DD59846F-B234-41F0-9606-390B55DE54D8}"/>
    <cellStyle name="Input 2 4 7 2" xfId="2918" xr:uid="{D7662AE8-C712-4F17-8935-F49FC90E7E0E}"/>
    <cellStyle name="Input 2 4 7 3" xfId="2919" xr:uid="{2D91CBAB-DBFC-4CE0-A27C-A0B0381D0C14}"/>
    <cellStyle name="Input 2 4 8" xfId="2920" xr:uid="{E6277903-F816-415B-B5D9-2A5F462A27F8}"/>
    <cellStyle name="Input 2 4 9" xfId="2921" xr:uid="{FC5814E3-8A25-4695-B103-2688891A71E5}"/>
    <cellStyle name="Input 2 5" xfId="2922" xr:uid="{2D266FEF-DBC8-4FF1-82AD-C4F10F1F7EC9}"/>
    <cellStyle name="Input 2 5 2" xfId="2923" xr:uid="{83FEE521-A6FB-4C6D-A539-DBE04C490356}"/>
    <cellStyle name="Input 2 5 2 2" xfId="2924" xr:uid="{5B90DD20-7880-487F-B7F4-7C941437BFF8}"/>
    <cellStyle name="Input 2 5 2 3" xfId="2925" xr:uid="{5398867E-F840-473C-9D97-7EC5D720744F}"/>
    <cellStyle name="Input 2 5 3" xfId="2926" xr:uid="{CB498094-7497-41AA-977B-8F17E3DA76DC}"/>
    <cellStyle name="Input 2 5 3 2" xfId="2927" xr:uid="{DA9E1779-737F-4309-BAF8-DE659A1110BA}"/>
    <cellStyle name="Input 2 5 3 3" xfId="2928" xr:uid="{A703CA92-80CC-4EBC-8E7D-0379A223D3DB}"/>
    <cellStyle name="Input 2 5 4" xfId="2929" xr:uid="{C48481C5-7A8F-475F-9B4C-E959401ADED1}"/>
    <cellStyle name="Input 2 5 4 2" xfId="2930" xr:uid="{CAEA6237-BD17-4B4B-8D17-65390DF13B0C}"/>
    <cellStyle name="Input 2 5 4 3" xfId="2931" xr:uid="{BE16AE21-5CB4-421D-A7EB-069BE620EA08}"/>
    <cellStyle name="Input 2 5 5" xfId="2932" xr:uid="{675D144E-BF9F-475F-A9A2-796C3B494C5C}"/>
    <cellStyle name="Input 2 5 5 2" xfId="2933" xr:uid="{3DD8C0D8-26D7-4A98-857C-DC310FAA495F}"/>
    <cellStyle name="Input 2 5 5 3" xfId="2934" xr:uid="{17DFE312-8FFE-45A7-A6F3-C19BDAEA84EE}"/>
    <cellStyle name="Input 2 5 6" xfId="2935" xr:uid="{4C9BFD29-A438-4333-B363-47E4B147D05D}"/>
    <cellStyle name="Input 2 5 6 2" xfId="2936" xr:uid="{C55BF428-F8E4-4020-A645-57C6E491312B}"/>
    <cellStyle name="Input 2 5 6 3" xfId="2937" xr:uid="{908CFF79-38E1-4C46-B94B-739D740B4571}"/>
    <cellStyle name="Input 2 5 7" xfId="2938" xr:uid="{6CE084B0-220A-4085-9DC6-142A6C67A876}"/>
    <cellStyle name="Input 2 5 8" xfId="2939" xr:uid="{FA539C95-6E16-4CB2-8266-95CD5D40363C}"/>
    <cellStyle name="Input 2 6" xfId="2940" xr:uid="{97C69EE8-C9D7-40A9-92CF-229E960B16F9}"/>
    <cellStyle name="Input 2 6 2" xfId="2941" xr:uid="{7C08F13D-B1C7-4A1B-AA4D-3ACF53FB9102}"/>
    <cellStyle name="Input 2 6 3" xfId="2942" xr:uid="{09D70FD8-CF66-4D93-80C8-0869CB03ED2B}"/>
    <cellStyle name="Input 2 7" xfId="2943" xr:uid="{E340BB22-4671-43C0-B6FF-A540EE7E3955}"/>
    <cellStyle name="Input 2 7 2" xfId="2944" xr:uid="{3535576E-EF22-4CB9-876B-DDA94E10C03E}"/>
    <cellStyle name="Input 2 7 3" xfId="2945" xr:uid="{56BC977C-DFDF-4B8C-B93D-FF3D7188D9E9}"/>
    <cellStyle name="Input 2 8" xfId="2946" xr:uid="{16B4AE1E-62C8-4372-923A-98DC70DAA2D5}"/>
    <cellStyle name="Input 2 8 2" xfId="2947" xr:uid="{24EC5C67-58AA-41B4-9CE8-C7631D892887}"/>
    <cellStyle name="Input 2 8 3" xfId="2948" xr:uid="{CB172968-3C87-41D1-96D1-7D286DF4B7F8}"/>
    <cellStyle name="Input 2 9" xfId="2949" xr:uid="{42DEA212-2F5D-4C70-86EE-E6FE9543A83B}"/>
    <cellStyle name="Input 3" xfId="2950" xr:uid="{5B74C1F9-5DC8-44CC-AE45-BE4311E147E9}"/>
    <cellStyle name="Input 3 10" xfId="2951" xr:uid="{6CB2CB96-A24D-4292-9203-9CC2ACD455CD}"/>
    <cellStyle name="Input 3 2" xfId="2952" xr:uid="{9C19DD86-2BC5-406D-88B4-B0960F44780F}"/>
    <cellStyle name="Input 3 3" xfId="2953" xr:uid="{68FEBA96-DB23-4F0A-8656-94B35661EC0D}"/>
    <cellStyle name="Input 3 3 2" xfId="2954" xr:uid="{8D6BE931-C7A4-4D92-990E-7051C1A2D871}"/>
    <cellStyle name="Input 3 3 2 2" xfId="2955" xr:uid="{8292297A-A283-4BE5-83A4-DCC3509A7EED}"/>
    <cellStyle name="Input 3 3 2 2 2" xfId="2956" xr:uid="{3D621786-5E75-4D0A-88EC-D32D27178755}"/>
    <cellStyle name="Input 3 3 2 2 2 2" xfId="2957" xr:uid="{7B39D0FA-FF35-432C-8E86-90EF6094F394}"/>
    <cellStyle name="Input 3 3 2 2 2 3" xfId="2958" xr:uid="{0CE053BD-78FF-440A-A818-C530D8C5A191}"/>
    <cellStyle name="Input 3 3 2 2 3" xfId="2959" xr:uid="{FE5BC2CC-EF50-4D34-BF2D-877A5DE67FFD}"/>
    <cellStyle name="Input 3 3 2 2 3 2" xfId="2960" xr:uid="{B97FBDBD-7C1D-4E74-B7F4-99D479B65696}"/>
    <cellStyle name="Input 3 3 2 2 3 3" xfId="2961" xr:uid="{4472739D-FE7E-4A39-8BBB-4C161CE84AA4}"/>
    <cellStyle name="Input 3 3 2 2 4" xfId="2962" xr:uid="{056D0C43-7544-4709-A767-DF769580CBF4}"/>
    <cellStyle name="Input 3 3 2 2 4 2" xfId="2963" xr:uid="{A5EAC1E4-9BA3-42F8-8F56-68F4CCDD0444}"/>
    <cellStyle name="Input 3 3 2 2 4 3" xfId="2964" xr:uid="{64E578DB-4E85-4FD1-8B5C-8BF4F6F5D834}"/>
    <cellStyle name="Input 3 3 2 2 5" xfId="2965" xr:uid="{CA9FF95A-D135-4BF7-96EF-1B3785D2A4C8}"/>
    <cellStyle name="Input 3 3 2 2 5 2" xfId="2966" xr:uid="{0812D4A2-2693-49BA-9234-41E1A1E6DB68}"/>
    <cellStyle name="Input 3 3 2 2 5 3" xfId="2967" xr:uid="{EF66F8DA-F996-44FE-A736-5E541BB9BD45}"/>
    <cellStyle name="Input 3 3 2 2 6" xfId="2968" xr:uid="{758C8D05-B4BD-4D37-82A9-A17115893DA6}"/>
    <cellStyle name="Input 3 3 2 2 6 2" xfId="2969" xr:uid="{C66B16D9-AC2D-4800-9A75-F38CB65D99B4}"/>
    <cellStyle name="Input 3 3 2 2 6 3" xfId="2970" xr:uid="{CA273AB8-CCFE-43CF-8627-F84F6491F496}"/>
    <cellStyle name="Input 3 3 2 2 7" xfId="2971" xr:uid="{EAE24BE4-7BB2-4E31-836C-2778DC4A4C97}"/>
    <cellStyle name="Input 3 3 2 2 8" xfId="2972" xr:uid="{3D3CE28B-3BCD-4A5B-A597-1324E3FA4A19}"/>
    <cellStyle name="Input 3 3 2 3" xfId="2973" xr:uid="{B78E731A-229A-477F-B078-8046377D19AD}"/>
    <cellStyle name="Input 3 3 2 3 2" xfId="2974" xr:uid="{839E8BB5-44A9-4C6D-AC98-A217A1373830}"/>
    <cellStyle name="Input 3 3 2 3 3" xfId="2975" xr:uid="{1283DE07-B506-4275-A1B2-6F726C8BAF8D}"/>
    <cellStyle name="Input 3 3 2 4" xfId="2976" xr:uid="{AAACB095-25CD-4BF8-9822-656F3CEDDA99}"/>
    <cellStyle name="Input 3 3 2 4 2" xfId="2977" xr:uid="{B285B2DB-0BFC-4110-AD1E-09349E2F9F82}"/>
    <cellStyle name="Input 3 3 2 4 3" xfId="2978" xr:uid="{8E0CC04B-E2A5-4234-99F3-A4EB919953D1}"/>
    <cellStyle name="Input 3 3 2 5" xfId="2979" xr:uid="{6F85DE3C-81FA-4A75-A66F-6568DF8ADA0C}"/>
    <cellStyle name="Input 3 3 2 5 2" xfId="2980" xr:uid="{F348087F-DB6D-4ADB-B99D-E7C6A7E502E7}"/>
    <cellStyle name="Input 3 3 2 5 3" xfId="2981" xr:uid="{9729C31C-A714-47E2-B7B6-279BD5739643}"/>
    <cellStyle name="Input 3 3 2 6" xfId="2982" xr:uid="{F8C1F21F-7F34-4F4C-BA8D-3776D4B6A09B}"/>
    <cellStyle name="Input 3 3 2 6 2" xfId="2983" xr:uid="{B9E74807-E3A3-4EF2-8254-D9E6D57E2A3B}"/>
    <cellStyle name="Input 3 3 2 6 3" xfId="2984" xr:uid="{0C22E928-BFE4-45CB-B905-1B4582347215}"/>
    <cellStyle name="Input 3 3 2 7" xfId="2985" xr:uid="{ACEFFA01-40E6-448C-9615-9DFC579F6FCF}"/>
    <cellStyle name="Input 3 3 2 7 2" xfId="2986" xr:uid="{6B9E3F93-AE87-4F00-B58F-05D5E4BD558D}"/>
    <cellStyle name="Input 3 3 2 7 3" xfId="2987" xr:uid="{33E27B13-52AE-481F-A5B3-54766629C25A}"/>
    <cellStyle name="Input 3 3 2 8" xfId="2988" xr:uid="{7781DE3E-74C1-4213-9D1E-E41B89C70703}"/>
    <cellStyle name="Input 3 3 2 9" xfId="2989" xr:uid="{FA3ABD89-3811-46EC-A491-EFC9C968FC01}"/>
    <cellStyle name="Input 3 3 3" xfId="2990" xr:uid="{A9E01D77-46AF-4B37-9834-2C98E59726C3}"/>
    <cellStyle name="Input 3 3 3 2" xfId="2991" xr:uid="{3E8E7E92-300C-4CCE-AF8A-5FDAB5EABF35}"/>
    <cellStyle name="Input 3 3 3 2 2" xfId="2992" xr:uid="{00D2D2D4-562E-4B08-A238-F04A3798B0AC}"/>
    <cellStyle name="Input 3 3 3 2 3" xfId="2993" xr:uid="{A43A69F0-C9FF-455F-90C8-8FE7F23552CD}"/>
    <cellStyle name="Input 3 3 3 3" xfId="2994" xr:uid="{824EC9A4-C57E-4560-BF3C-DC532552E414}"/>
    <cellStyle name="Input 3 3 3 3 2" xfId="2995" xr:uid="{57EF0B7E-BD6F-4178-A9C2-F2DF5A5BA119}"/>
    <cellStyle name="Input 3 3 3 3 3" xfId="2996" xr:uid="{1390A5D0-C0AF-4753-8D7C-4E88F8453812}"/>
    <cellStyle name="Input 3 3 3 4" xfId="2997" xr:uid="{F76BA28A-9691-4B4A-8A9C-C052954CD122}"/>
    <cellStyle name="Input 3 3 3 4 2" xfId="2998" xr:uid="{9C2F8E09-A93A-48A2-A064-3AAB523334A5}"/>
    <cellStyle name="Input 3 3 3 4 3" xfId="2999" xr:uid="{7994F47F-B04B-4953-BD93-83704A84E76A}"/>
    <cellStyle name="Input 3 3 3 5" xfId="3000" xr:uid="{8C1C5EC8-11B7-47C8-930B-7FDAD7BAAD59}"/>
    <cellStyle name="Input 3 3 3 5 2" xfId="3001" xr:uid="{B538233E-A3AF-499C-AFB5-66519A721E9C}"/>
    <cellStyle name="Input 3 3 3 5 3" xfId="3002" xr:uid="{95DA1757-EC49-4461-9D9F-F5C1370E106D}"/>
    <cellStyle name="Input 3 3 3 6" xfId="3003" xr:uid="{3EC4D6DB-055A-44CA-A23C-39141A669DFB}"/>
    <cellStyle name="Input 3 3 3 6 2" xfId="3004" xr:uid="{85612D09-64A1-4EFE-9D27-E32B7D35F184}"/>
    <cellStyle name="Input 3 3 3 6 3" xfId="3005" xr:uid="{4AD1090A-9348-4437-B567-6E382AB86645}"/>
    <cellStyle name="Input 3 3 3 7" xfId="3006" xr:uid="{23F7B678-4ACA-4117-A6DF-0FAB89D0D7A8}"/>
    <cellStyle name="Input 3 3 3 8" xfId="3007" xr:uid="{339D178A-5A93-4BFF-B3C3-4156E95613B6}"/>
    <cellStyle name="Input 3 3 4" xfId="3008" xr:uid="{3AC99B0A-E5B8-4D44-BD0F-4EBF029DC80C}"/>
    <cellStyle name="Input 3 3 4 2" xfId="3009" xr:uid="{4177DE1F-E15F-4D2A-8D41-5FDF4A375DB1}"/>
    <cellStyle name="Input 3 3 4 3" xfId="3010" xr:uid="{69DA03DB-1172-44E4-B3A4-209C7862E2AF}"/>
    <cellStyle name="Input 3 3 5" xfId="3011" xr:uid="{AE916A3A-7369-4C5D-A585-A4B649374C70}"/>
    <cellStyle name="Input 3 3 5 2" xfId="3012" xr:uid="{E78AC25E-1381-44C9-A0AC-C8ACC9E6AC80}"/>
    <cellStyle name="Input 3 3 5 3" xfId="3013" xr:uid="{F730C1A3-779B-4676-91CD-D97FC33ECFB4}"/>
    <cellStyle name="Input 3 3 6" xfId="3014" xr:uid="{8CC21CC8-8B9D-46F2-B618-4F9E95AF35DC}"/>
    <cellStyle name="Input 3 3 6 2" xfId="3015" xr:uid="{5C8644C1-887B-427D-B7A5-86EEAD1A5E0D}"/>
    <cellStyle name="Input 3 3 6 3" xfId="3016" xr:uid="{BE34A6D6-0F2E-4B83-AAAA-713B1DDBEC2A}"/>
    <cellStyle name="Input 3 3 7" xfId="3017" xr:uid="{EBB8AB83-9EE6-4334-8BE9-6BBA349B608D}"/>
    <cellStyle name="Input 3 3 8" xfId="3018" xr:uid="{DA8FB64C-590D-4470-A474-65980DC3C703}"/>
    <cellStyle name="Input 3 4" xfId="3019" xr:uid="{0887064C-D0FD-4E16-8FEC-15792FA455C8}"/>
    <cellStyle name="Input 3 4 2" xfId="3020" xr:uid="{F75AB7C4-AEA2-4625-8C07-2711B59BBB26}"/>
    <cellStyle name="Input 3 4 2 2" xfId="3021" xr:uid="{2674155C-9535-416F-A87B-367103F865A0}"/>
    <cellStyle name="Input 3 4 2 2 2" xfId="3022" xr:uid="{1A404B65-A088-4CB9-9B7E-2D923A3EF528}"/>
    <cellStyle name="Input 3 4 2 2 3" xfId="3023" xr:uid="{9E04AE30-A8F7-480E-8AE0-016C1359DD48}"/>
    <cellStyle name="Input 3 4 2 3" xfId="3024" xr:uid="{3BF9E6D8-F906-49D9-976B-C45085FA12B3}"/>
    <cellStyle name="Input 3 4 2 3 2" xfId="3025" xr:uid="{58549683-FBE3-48FB-AA68-F84A1003FA85}"/>
    <cellStyle name="Input 3 4 2 3 3" xfId="3026" xr:uid="{449F0D50-7C39-4A8E-BA49-07333F543C4D}"/>
    <cellStyle name="Input 3 4 2 4" xfId="3027" xr:uid="{AD740A15-F423-4130-BD66-E84DCE0F9B0E}"/>
    <cellStyle name="Input 3 4 2 4 2" xfId="3028" xr:uid="{0C67DCF9-7E32-476C-82D8-79C0A4667A71}"/>
    <cellStyle name="Input 3 4 2 4 3" xfId="3029" xr:uid="{9A47B186-5088-40C4-9118-B3D692ED53C2}"/>
    <cellStyle name="Input 3 4 2 5" xfId="3030" xr:uid="{4C527E5A-40F7-4412-A20B-DBD3F39A495D}"/>
    <cellStyle name="Input 3 4 2 5 2" xfId="3031" xr:uid="{FE97365B-7A55-440B-AF12-CD026FE9DCB3}"/>
    <cellStyle name="Input 3 4 2 5 3" xfId="3032" xr:uid="{CF026923-5EFC-4F30-9926-46E8A8190011}"/>
    <cellStyle name="Input 3 4 2 6" xfId="3033" xr:uid="{8BCCEB89-3583-4310-8D33-6D89C49FB19F}"/>
    <cellStyle name="Input 3 4 2 6 2" xfId="3034" xr:uid="{8BD630BA-5E69-4EC1-B8B2-D79ABD19D90E}"/>
    <cellStyle name="Input 3 4 2 6 3" xfId="3035" xr:uid="{32347EF2-EF43-4F88-B6E3-B5EAC6035BCA}"/>
    <cellStyle name="Input 3 4 2 7" xfId="3036" xr:uid="{09F64F56-0353-4B12-92AF-B5CEB76A0051}"/>
    <cellStyle name="Input 3 4 2 8" xfId="3037" xr:uid="{F82BB4D7-9D09-4D68-947B-BD1DB18C79FA}"/>
    <cellStyle name="Input 3 4 3" xfId="3038" xr:uid="{A3FC37FE-E49B-4E3B-B08B-65D184E11300}"/>
    <cellStyle name="Input 3 4 3 2" xfId="3039" xr:uid="{A77F3DE6-DB19-4A6D-8CF5-3F0EF3426A32}"/>
    <cellStyle name="Input 3 4 3 3" xfId="3040" xr:uid="{F0574832-D725-4FCE-87BC-EE65AF828DCB}"/>
    <cellStyle name="Input 3 4 4" xfId="3041" xr:uid="{B07CBC6A-1E6F-4E79-B8C3-A51119AB0B82}"/>
    <cellStyle name="Input 3 4 4 2" xfId="3042" xr:uid="{DAB76930-CAA2-4F29-8D05-121635DFD89A}"/>
    <cellStyle name="Input 3 4 4 3" xfId="3043" xr:uid="{2ABBCA87-288C-4367-A241-21EB4B8C8A56}"/>
    <cellStyle name="Input 3 4 5" xfId="3044" xr:uid="{D4ED73D5-A67D-4FD9-B099-F1C7DD46463B}"/>
    <cellStyle name="Input 3 4 5 2" xfId="3045" xr:uid="{B2CEF268-D397-4DDF-99C9-17738E56FF78}"/>
    <cellStyle name="Input 3 4 5 3" xfId="3046" xr:uid="{C4085CDC-2B39-4ADE-B627-D5EB7BC0D433}"/>
    <cellStyle name="Input 3 4 6" xfId="3047" xr:uid="{ACD5267C-BD9F-49BE-89B7-4B5A548D2425}"/>
    <cellStyle name="Input 3 4 6 2" xfId="3048" xr:uid="{49A6286D-8535-4D25-9D5C-DB2AB315DE53}"/>
    <cellStyle name="Input 3 4 6 3" xfId="3049" xr:uid="{A71C143F-A774-412E-8CE9-0477E1F41EF2}"/>
    <cellStyle name="Input 3 4 7" xfId="3050" xr:uid="{DE774CC4-3FF9-4388-9448-10CB2E5058E3}"/>
    <cellStyle name="Input 3 4 7 2" xfId="3051" xr:uid="{21D61392-47BA-4191-9B8A-9E97DB6E4A6F}"/>
    <cellStyle name="Input 3 4 7 3" xfId="3052" xr:uid="{2085BA25-6E7D-4EBB-94B4-F95EDFE4C32E}"/>
    <cellStyle name="Input 3 4 8" xfId="3053" xr:uid="{14B79829-7A12-4EB1-9734-6030E1BA3A9A}"/>
    <cellStyle name="Input 3 4 9" xfId="3054" xr:uid="{5F074D7D-7972-4F17-B484-F1032F67C3B4}"/>
    <cellStyle name="Input 3 5" xfId="3055" xr:uid="{6FBB81CB-C7AE-42DA-8AF7-5CBF076C4432}"/>
    <cellStyle name="Input 3 5 2" xfId="3056" xr:uid="{D791E08E-2093-4A7A-9F27-AFC2617AD046}"/>
    <cellStyle name="Input 3 5 2 2" xfId="3057" xr:uid="{51C20CE4-AD3D-4E34-92B8-08B287812831}"/>
    <cellStyle name="Input 3 5 2 3" xfId="3058" xr:uid="{AD8FD6D9-172A-44D4-AE5F-401CF9099058}"/>
    <cellStyle name="Input 3 5 3" xfId="3059" xr:uid="{D409F4FB-4740-4E26-A228-5A25AE25A6D4}"/>
    <cellStyle name="Input 3 5 3 2" xfId="3060" xr:uid="{FBCF60B5-4424-4CB7-B1A3-CAC6A75CA2AD}"/>
    <cellStyle name="Input 3 5 3 3" xfId="3061" xr:uid="{4BE1ACC6-B610-4173-AB75-A068F2F74F78}"/>
    <cellStyle name="Input 3 5 4" xfId="3062" xr:uid="{5F33C06C-2883-42D3-AF97-50200EE9B0DB}"/>
    <cellStyle name="Input 3 5 4 2" xfId="3063" xr:uid="{BC4B88F6-7446-41B8-AEA9-A88A57E5E3D4}"/>
    <cellStyle name="Input 3 5 4 3" xfId="3064" xr:uid="{8FC12D05-E6F3-4A55-80BA-00E975CF2D0C}"/>
    <cellStyle name="Input 3 5 5" xfId="3065" xr:uid="{7F16A11A-CD59-4037-B2BE-5F776A9383D0}"/>
    <cellStyle name="Input 3 5 5 2" xfId="3066" xr:uid="{355C6009-1990-4185-8DEC-6F0E4A9CA007}"/>
    <cellStyle name="Input 3 5 5 3" xfId="3067" xr:uid="{92C0C7CD-C7C5-4717-9BF2-E5A56ACE26E2}"/>
    <cellStyle name="Input 3 5 6" xfId="3068" xr:uid="{FE281CC7-348A-4B8B-A19D-CE626DFE7AF0}"/>
    <cellStyle name="Input 3 5 6 2" xfId="3069" xr:uid="{3AD1305A-7285-4892-B87D-D88963649D07}"/>
    <cellStyle name="Input 3 5 6 3" xfId="3070" xr:uid="{8FF9CCBD-40BA-47E8-843B-E33AEE03D9D1}"/>
    <cellStyle name="Input 3 5 7" xfId="3071" xr:uid="{FCCD1044-55B6-4C96-BA90-DD7D41C98766}"/>
    <cellStyle name="Input 3 5 8" xfId="3072" xr:uid="{F115BD5E-D7D8-45A5-A84A-F979E2548887}"/>
    <cellStyle name="Input 3 6" xfId="3073" xr:uid="{5B317A51-D8FB-44A3-987B-B2142CF09C57}"/>
    <cellStyle name="Input 3 6 2" xfId="3074" xr:uid="{8462F988-E1E6-42C2-8A8F-1ECE59A657AE}"/>
    <cellStyle name="Input 3 6 3" xfId="3075" xr:uid="{FAB03EB9-4E14-4FE6-8817-A78EE8DFF712}"/>
    <cellStyle name="Input 3 7" xfId="3076" xr:uid="{8E8B3753-B8F3-4723-94B7-A012E30F91CF}"/>
    <cellStyle name="Input 3 7 2" xfId="3077" xr:uid="{5F049D61-984B-4416-923D-8F817F5350BD}"/>
    <cellStyle name="Input 3 7 3" xfId="3078" xr:uid="{9E68776A-D609-4F2D-9770-ECBE1E21013D}"/>
    <cellStyle name="Input 3 8" xfId="3079" xr:uid="{FB5E73C0-63F9-45A9-9D79-F1FE1932ABF3}"/>
    <cellStyle name="Input 3 8 2" xfId="3080" xr:uid="{0D0A0022-D3E8-454C-8E6D-667C7317F8D5}"/>
    <cellStyle name="Input 3 8 3" xfId="3081" xr:uid="{6244F47C-ECDF-4D19-ADF5-FAA018059E59}"/>
    <cellStyle name="Input 3 9" xfId="3082" xr:uid="{7802A204-31DB-4A03-BA87-B6CC3613DE91}"/>
    <cellStyle name="Input 4" xfId="3083" xr:uid="{89491CF9-B7E0-4C13-B0C5-B57020A4BA0B}"/>
    <cellStyle name="Input 4 2" xfId="3084" xr:uid="{D9FE2083-1CD7-43E3-AC8C-F46F447DBF77}"/>
    <cellStyle name="Input 4 2 2" xfId="3085" xr:uid="{B463C890-DF0C-42C3-822E-083520CDC4E6}"/>
    <cellStyle name="Input 4 2 2 2" xfId="3086" xr:uid="{5A51140B-3CBA-45E2-9C09-70388BB2C18C}"/>
    <cellStyle name="Input 4 2 2 2 2" xfId="3087" xr:uid="{C6604DF3-FC66-426A-911B-FD9573832A2E}"/>
    <cellStyle name="Input 4 2 2 2 2 2" xfId="3088" xr:uid="{E00E716F-2CB3-4C9B-A021-55DAADF57F0F}"/>
    <cellStyle name="Input 4 2 2 2 2 3" xfId="3089" xr:uid="{7A59A065-C24E-4C85-9536-C4408B558B85}"/>
    <cellStyle name="Input 4 2 2 2 3" xfId="3090" xr:uid="{20793F8F-9C21-4B47-818D-2C109470563B}"/>
    <cellStyle name="Input 4 2 2 2 3 2" xfId="3091" xr:uid="{000E8D4B-07B4-4F13-9E68-9FE7CDD542A5}"/>
    <cellStyle name="Input 4 2 2 2 3 3" xfId="3092" xr:uid="{7397A32F-BBCA-4ACB-B28D-6AC18F358A2F}"/>
    <cellStyle name="Input 4 2 2 2 4" xfId="3093" xr:uid="{3EDE1ACC-1438-4F89-BAB7-0BB8B47FF4E4}"/>
    <cellStyle name="Input 4 2 2 2 4 2" xfId="3094" xr:uid="{526F77C2-A5D5-45E2-8CBA-4687F5C95384}"/>
    <cellStyle name="Input 4 2 2 2 4 3" xfId="3095" xr:uid="{F84D5D35-EEDB-4A7E-A426-B075AAAD6530}"/>
    <cellStyle name="Input 4 2 2 2 5" xfId="3096" xr:uid="{5E2E8E3E-220E-479B-9BE9-32074B163A8C}"/>
    <cellStyle name="Input 4 2 2 2 5 2" xfId="3097" xr:uid="{0FB95E8C-3EDA-4B25-B66E-B4431E385146}"/>
    <cellStyle name="Input 4 2 2 2 5 3" xfId="3098" xr:uid="{879C49D6-5E1B-4868-9D5B-E36CF57BA861}"/>
    <cellStyle name="Input 4 2 2 2 6" xfId="3099" xr:uid="{58EFC760-BF7D-44FA-BEE0-A6EBA27D2F44}"/>
    <cellStyle name="Input 4 2 2 2 6 2" xfId="3100" xr:uid="{F93EAC75-BB68-453E-9464-206535587DEE}"/>
    <cellStyle name="Input 4 2 2 2 6 3" xfId="3101" xr:uid="{B1CF4058-DDEB-46EB-8172-BF05FB1F7642}"/>
    <cellStyle name="Input 4 2 2 2 7" xfId="3102" xr:uid="{B0BC5462-2084-4B07-BD77-23732ECE1AF5}"/>
    <cellStyle name="Input 4 2 2 2 8" xfId="3103" xr:uid="{3B885101-2731-4849-A1E7-A8F80270D5BF}"/>
    <cellStyle name="Input 4 2 2 3" xfId="3104" xr:uid="{513E2218-319F-4142-92B3-969503D33052}"/>
    <cellStyle name="Input 4 2 2 3 2" xfId="3105" xr:uid="{F15E836E-00D4-4914-A822-01C4A0AA69D0}"/>
    <cellStyle name="Input 4 2 2 3 3" xfId="3106" xr:uid="{8E7470D7-4AC1-48D6-8C89-94E6275477C8}"/>
    <cellStyle name="Input 4 2 2 4" xfId="3107" xr:uid="{9EBAC915-C30A-4F82-A4FD-F10708ADA261}"/>
    <cellStyle name="Input 4 2 2 4 2" xfId="3108" xr:uid="{78231A90-FFF7-4849-B7AA-AB4A6F00F13D}"/>
    <cellStyle name="Input 4 2 2 4 3" xfId="3109" xr:uid="{8E7EC48A-2E24-43D7-AFB0-64700BF0E17A}"/>
    <cellStyle name="Input 4 2 2 5" xfId="3110" xr:uid="{104EE548-4EC9-41A1-9AB6-B9818399C5F2}"/>
    <cellStyle name="Input 4 2 2 5 2" xfId="3111" xr:uid="{D8680C9F-A6F1-411B-839E-2D2D0EB50135}"/>
    <cellStyle name="Input 4 2 2 5 3" xfId="3112" xr:uid="{F08FB5C4-24F5-47C1-A639-1AA6C626375B}"/>
    <cellStyle name="Input 4 2 2 6" xfId="3113" xr:uid="{8A20EE6D-F90D-41D7-935D-99D7B9B0CEC8}"/>
    <cellStyle name="Input 4 2 2 6 2" xfId="3114" xr:uid="{6203DCD1-D00F-4F68-BAB0-0F6AF5562F46}"/>
    <cellStyle name="Input 4 2 2 6 3" xfId="3115" xr:uid="{95DEE116-0F99-48FA-B313-6947EDA499AB}"/>
    <cellStyle name="Input 4 2 2 7" xfId="3116" xr:uid="{B3D6135F-941E-40CF-ADB6-876C2E2F3C09}"/>
    <cellStyle name="Input 4 2 2 7 2" xfId="3117" xr:uid="{2648481E-37D0-4984-BB63-6BF2079F7960}"/>
    <cellStyle name="Input 4 2 2 7 3" xfId="3118" xr:uid="{70990236-DDB7-4747-BEFB-9E14AE4E30CA}"/>
    <cellStyle name="Input 4 2 2 8" xfId="3119" xr:uid="{43E09FAC-0961-4533-B68C-D6D617A9262C}"/>
    <cellStyle name="Input 4 2 2 9" xfId="3120" xr:uid="{32BA8288-0A60-41DC-B4A1-04F09B0AD3CB}"/>
    <cellStyle name="Input 4 2 3" xfId="3121" xr:uid="{EFD61508-BC7A-4B65-B11F-23034F33CB30}"/>
    <cellStyle name="Input 4 2 3 2" xfId="3122" xr:uid="{F712AC9D-2AD6-464F-9FEC-8D8C1C794440}"/>
    <cellStyle name="Input 4 2 3 2 2" xfId="3123" xr:uid="{71EBC7BD-0B25-481E-BEE6-AFE88EB38CBF}"/>
    <cellStyle name="Input 4 2 3 2 3" xfId="3124" xr:uid="{6E014C34-C7A5-400D-AB04-D6CA1CDAECF7}"/>
    <cellStyle name="Input 4 2 3 3" xfId="3125" xr:uid="{2F1E2ADA-1168-44C7-99BE-B2AA83DA6445}"/>
    <cellStyle name="Input 4 2 3 3 2" xfId="3126" xr:uid="{D446841A-0033-4B50-A795-245CF3866160}"/>
    <cellStyle name="Input 4 2 3 3 3" xfId="3127" xr:uid="{ED437ACC-2115-4EA2-874A-EE58070104A1}"/>
    <cellStyle name="Input 4 2 3 4" xfId="3128" xr:uid="{35569B45-1B22-4B1F-A596-8CB1648E254B}"/>
    <cellStyle name="Input 4 2 3 4 2" xfId="3129" xr:uid="{36D38AD6-0EF7-4854-875A-A45C309DB5ED}"/>
    <cellStyle name="Input 4 2 3 4 3" xfId="3130" xr:uid="{20A5A2DD-ADD5-4383-97FD-43F50DC2B88A}"/>
    <cellStyle name="Input 4 2 3 5" xfId="3131" xr:uid="{6EBDE692-A824-4970-911A-D286DBCCE9C8}"/>
    <cellStyle name="Input 4 2 3 5 2" xfId="3132" xr:uid="{70FDFFEE-5EB3-4A4D-9AE0-5E372A2533BE}"/>
    <cellStyle name="Input 4 2 3 5 3" xfId="3133" xr:uid="{5C91D5E9-1ED3-4446-A1BE-A5AAE980A981}"/>
    <cellStyle name="Input 4 2 3 6" xfId="3134" xr:uid="{9ACA719A-436B-47A1-BA60-28C72093E4E4}"/>
    <cellStyle name="Input 4 2 3 6 2" xfId="3135" xr:uid="{FC547F67-4433-4172-B9EB-238333939F88}"/>
    <cellStyle name="Input 4 2 3 6 3" xfId="3136" xr:uid="{CBF38C01-002E-4A8A-926F-D7FD87F2ECC6}"/>
    <cellStyle name="Input 4 2 3 7" xfId="3137" xr:uid="{99DD3B50-309F-40B4-B0E7-BE018E0E5846}"/>
    <cellStyle name="Input 4 2 3 8" xfId="3138" xr:uid="{F86DC891-02C2-4896-AB08-2E93BC2051F3}"/>
    <cellStyle name="Input 4 2 4" xfId="3139" xr:uid="{F5680CF3-2F7E-46DA-85EB-CBDD13C9A972}"/>
    <cellStyle name="Input 4 2 4 2" xfId="3140" xr:uid="{5A0476EF-20DB-4A87-BF8E-CCD3A3427316}"/>
    <cellStyle name="Input 4 2 4 3" xfId="3141" xr:uid="{178D8D96-5B68-4369-A368-6D3AD192D29C}"/>
    <cellStyle name="Input 4 2 5" xfId="3142" xr:uid="{1CC0C9A7-DA98-45C4-8799-CACBCB01788B}"/>
    <cellStyle name="Input 4 2 5 2" xfId="3143" xr:uid="{9C2A9C5B-A330-452A-A58B-8C64AB8B21E8}"/>
    <cellStyle name="Input 4 2 5 3" xfId="3144" xr:uid="{9EB809C5-8608-43FD-8BA0-7E8625070966}"/>
    <cellStyle name="Input 4 2 6" xfId="3145" xr:uid="{4315BFB9-1DC8-4935-8C4D-7C4A311A3CA7}"/>
    <cellStyle name="Input 4 2 6 2" xfId="3146" xr:uid="{C3D7AA32-EC3F-4549-AAC8-1E67781276E8}"/>
    <cellStyle name="Input 4 2 6 3" xfId="3147" xr:uid="{E4DB682A-B2A8-49EF-B9F5-E3DAC86C6044}"/>
    <cellStyle name="Input 4 2 7" xfId="3148" xr:uid="{B6711538-82FE-4E66-B169-8BE238094B28}"/>
    <cellStyle name="Input 4 2 8" xfId="3149" xr:uid="{F5D0C023-955A-4AD5-8B9D-F8272DB38E7D}"/>
    <cellStyle name="Input 4 3" xfId="3150" xr:uid="{F1E92C47-E8B6-4B97-A881-AA6797E39346}"/>
    <cellStyle name="Input 4 4" xfId="3151" xr:uid="{8E9189A3-643D-40E8-9BA2-3435F8029220}"/>
    <cellStyle name="Input 4 4 2" xfId="3152" xr:uid="{5EC3C6F0-B6CD-4E01-AF56-DECCFF47DB93}"/>
    <cellStyle name="Input 4 4 2 2" xfId="3153" xr:uid="{665B6968-FA06-4DA5-BD77-01E8D57A3022}"/>
    <cellStyle name="Input 4 4 2 2 2" xfId="3154" xr:uid="{85C22EB9-4471-496C-9D1B-848CBB419437}"/>
    <cellStyle name="Input 4 4 2 2 2 2" xfId="3155" xr:uid="{98869709-EBF3-4C50-ABEF-99EB4CF67E83}"/>
    <cellStyle name="Input 4 4 2 2 2 3" xfId="3156" xr:uid="{4E407747-3082-4ABE-B5EE-CBD60ACCC34D}"/>
    <cellStyle name="Input 4 4 2 2 3" xfId="3157" xr:uid="{1EB6D997-75E8-41E6-B282-1AEB0E634FD2}"/>
    <cellStyle name="Input 4 4 2 2 3 2" xfId="3158" xr:uid="{2842EF77-4123-4B68-8EA8-EF5B030CEC69}"/>
    <cellStyle name="Input 4 4 2 2 3 3" xfId="3159" xr:uid="{9E7DCC8C-87C2-41B3-8C77-4C84D035402C}"/>
    <cellStyle name="Input 4 4 2 2 4" xfId="3160" xr:uid="{4CEA82A4-1794-4F26-BE58-CBC908AA8AE0}"/>
    <cellStyle name="Input 4 4 2 2 4 2" xfId="3161" xr:uid="{3CCBD071-FE80-4F2B-AC55-5DF17550E188}"/>
    <cellStyle name="Input 4 4 2 2 4 3" xfId="3162" xr:uid="{F522C200-71B3-42EB-8CC5-36A1832534E8}"/>
    <cellStyle name="Input 4 4 2 2 5" xfId="3163" xr:uid="{D3AD476F-F5C4-4094-8446-2DEFDDB92BC2}"/>
    <cellStyle name="Input 4 4 2 2 5 2" xfId="3164" xr:uid="{3EA5FB2B-97D9-4445-8D3C-820EB56A0433}"/>
    <cellStyle name="Input 4 4 2 2 5 3" xfId="3165" xr:uid="{4CE5ABC8-6A24-46C1-AA45-01386B743D27}"/>
    <cellStyle name="Input 4 4 2 2 6" xfId="3166" xr:uid="{14622032-850C-418A-86C6-C9D7088FC00B}"/>
    <cellStyle name="Input 4 4 2 2 6 2" xfId="3167" xr:uid="{59B3A0F2-B89D-49D2-AE8D-A8F4CEC2505D}"/>
    <cellStyle name="Input 4 4 2 2 6 3" xfId="3168" xr:uid="{E5E1AD37-DA9A-4D1E-8BA5-BE56FD635CC6}"/>
    <cellStyle name="Input 4 4 2 2 7" xfId="3169" xr:uid="{9E3C4861-A738-4CCB-B7A3-91848D8CEE5E}"/>
    <cellStyle name="Input 4 4 2 2 8" xfId="3170" xr:uid="{BD786736-57E2-4779-98D6-45D052EF72AC}"/>
    <cellStyle name="Input 4 4 2 3" xfId="3171" xr:uid="{DF56A29C-7872-4D7F-A75F-048372C2054B}"/>
    <cellStyle name="Input 4 4 2 3 2" xfId="3172" xr:uid="{5D96A2F4-D1F3-4A2E-8A8F-EB12ACAAEB1F}"/>
    <cellStyle name="Input 4 4 2 3 3" xfId="3173" xr:uid="{CEE05ED8-6E06-4E72-82DE-7F53C38F6D8E}"/>
    <cellStyle name="Input 4 4 2 4" xfId="3174" xr:uid="{58FDC558-9B5A-4F17-A5D4-F9331A67074E}"/>
    <cellStyle name="Input 4 4 2 4 2" xfId="3175" xr:uid="{70B03B6A-55C1-47E3-9CFA-84C7ACB8458F}"/>
    <cellStyle name="Input 4 4 2 4 3" xfId="3176" xr:uid="{B312B566-C560-46E7-8BBF-C63E1061E32F}"/>
    <cellStyle name="Input 4 4 2 5" xfId="3177" xr:uid="{62798766-C6EE-4026-A256-371579DC0AD4}"/>
    <cellStyle name="Input 4 4 2 5 2" xfId="3178" xr:uid="{02C693DB-A1AA-4216-A2DB-78694528531E}"/>
    <cellStyle name="Input 4 4 2 5 3" xfId="3179" xr:uid="{B4628664-2C6B-4FE2-8FC0-905E26416EA1}"/>
    <cellStyle name="Input 4 4 2 6" xfId="3180" xr:uid="{4ECAA780-876E-408A-ADB8-F77EFD4FD3BD}"/>
    <cellStyle name="Input 4 4 2 6 2" xfId="3181" xr:uid="{B712C473-21CC-4647-A602-5A75D3F7D3BD}"/>
    <cellStyle name="Input 4 4 2 6 3" xfId="3182" xr:uid="{4BBFDCC8-733B-4F0F-955F-C671CB9B3872}"/>
    <cellStyle name="Input 4 4 2 7" xfId="3183" xr:uid="{32927CD1-CDAC-4FEE-9334-BEF72F209F08}"/>
    <cellStyle name="Input 4 4 2 7 2" xfId="3184" xr:uid="{CD00A74C-A44C-4615-9F0D-80D8658E45BF}"/>
    <cellStyle name="Input 4 4 2 7 3" xfId="3185" xr:uid="{3DC2F9BE-112A-47B2-947F-01EF9E6D040E}"/>
    <cellStyle name="Input 4 4 2 8" xfId="3186" xr:uid="{D95ABDE2-A59D-47BD-A069-6FA06E6CD855}"/>
    <cellStyle name="Input 4 4 2 9" xfId="3187" xr:uid="{F3848B33-CC53-4451-8BB1-76F1452CD5E9}"/>
    <cellStyle name="Input 4 4 3" xfId="3188" xr:uid="{58C4BD1D-FB6E-4300-8315-9F3A8E6C4361}"/>
    <cellStyle name="Input 4 4 3 2" xfId="3189" xr:uid="{9EDBC969-8207-450F-808E-F27258BDA69B}"/>
    <cellStyle name="Input 4 4 3 2 2" xfId="3190" xr:uid="{A1D4CD8F-A4A9-4A15-A4A4-42B24DF0ECAD}"/>
    <cellStyle name="Input 4 4 3 2 3" xfId="3191" xr:uid="{20B17B64-0935-4035-89EF-CBBFF093778B}"/>
    <cellStyle name="Input 4 4 3 3" xfId="3192" xr:uid="{2094B5AF-70C8-4EB4-9ABE-46BE9D06AAC6}"/>
    <cellStyle name="Input 4 4 3 3 2" xfId="3193" xr:uid="{105425F7-B4EF-407C-A783-0D265914F89B}"/>
    <cellStyle name="Input 4 4 3 3 3" xfId="3194" xr:uid="{1D552B45-7856-4F83-B347-081B4214E5B5}"/>
    <cellStyle name="Input 4 4 3 4" xfId="3195" xr:uid="{DF023CDD-72D4-4F49-8DDE-4BC5C7BF606A}"/>
    <cellStyle name="Input 4 4 3 4 2" xfId="3196" xr:uid="{D927DEC3-1096-4E4C-A9C8-8DFFA157AD4E}"/>
    <cellStyle name="Input 4 4 3 4 3" xfId="3197" xr:uid="{F0BCACB5-6A47-4B94-ABCD-FC7F0897924A}"/>
    <cellStyle name="Input 4 4 3 5" xfId="3198" xr:uid="{B984CED7-0CBF-4766-812C-2694D3F78743}"/>
    <cellStyle name="Input 4 4 3 5 2" xfId="3199" xr:uid="{6BD13628-D702-4AB7-9D97-4506AA6EFF32}"/>
    <cellStyle name="Input 4 4 3 5 3" xfId="3200" xr:uid="{BD08C76E-EDA8-469A-AE2D-22DFB8ECFAED}"/>
    <cellStyle name="Input 4 4 3 6" xfId="3201" xr:uid="{DCCFDA06-4E26-4350-80C8-A0AD68CDECD1}"/>
    <cellStyle name="Input 4 4 3 6 2" xfId="3202" xr:uid="{A6AFC595-193B-4C19-8527-0701DFE18E40}"/>
    <cellStyle name="Input 4 4 3 6 3" xfId="3203" xr:uid="{15DAF7AF-5A2E-4FE9-BC8C-6C6B3DD6EEA9}"/>
    <cellStyle name="Input 4 4 3 7" xfId="3204" xr:uid="{5A885431-4EA8-4216-8C3E-1975957A51D3}"/>
    <cellStyle name="Input 4 4 3 8" xfId="3205" xr:uid="{AD6038EA-C391-4891-9A98-497E49792612}"/>
    <cellStyle name="Input 4 4 4" xfId="3206" xr:uid="{FD5A7084-D71B-461E-9C7B-365B58C869A9}"/>
    <cellStyle name="Input 4 4 4 2" xfId="3207" xr:uid="{C54E65D1-D601-4E13-90D5-706761B329EB}"/>
    <cellStyle name="Input 4 4 4 3" xfId="3208" xr:uid="{D910E6C6-9A2F-469E-A1A1-9161B85976E3}"/>
    <cellStyle name="Input 4 4 5" xfId="3209" xr:uid="{DE32D95A-615E-48A8-BCC8-1A009CE44BF3}"/>
    <cellStyle name="Input 4 4 5 2" xfId="3210" xr:uid="{B8A0AA4B-8C1B-4DF9-8583-AA9709C890F4}"/>
    <cellStyle name="Input 4 4 5 3" xfId="3211" xr:uid="{26002E10-7B45-4993-876F-1776B9697218}"/>
    <cellStyle name="Input 4 4 6" xfId="3212" xr:uid="{38D4E7B8-5481-4714-A23F-5ECC49E645F2}"/>
    <cellStyle name="Input 4 4 6 2" xfId="3213" xr:uid="{29756259-759F-411C-8342-50B813BA18DC}"/>
    <cellStyle name="Input 4 4 6 3" xfId="3214" xr:uid="{D6233552-E15C-46E9-A346-697D0FA12721}"/>
    <cellStyle name="Input 4 4 7" xfId="3215" xr:uid="{C09346A9-28CF-4A80-8B0B-96E53785F6C4}"/>
    <cellStyle name="Input 4 4 8" xfId="3216" xr:uid="{D8264713-B341-423D-B561-D21FADB352CF}"/>
    <cellStyle name="Input 5" xfId="3217" xr:uid="{285AC874-F012-486C-B9BA-D10B276908AB}"/>
    <cellStyle name="Input 5 2" xfId="3218" xr:uid="{46D2649C-6585-4DBC-A7A7-B5EC638574D4}"/>
    <cellStyle name="Input 5 3" xfId="3219" xr:uid="{E8DD6583-40F6-4459-8D14-0C3DD477B9B8}"/>
    <cellStyle name="Input 5 3 2" xfId="3220" xr:uid="{6A50C446-BA05-4E9F-8556-2907E9B42483}"/>
    <cellStyle name="Input 5 3 2 2" xfId="3221" xr:uid="{1C69BC78-1B03-460C-AE2E-68CF802C5DE1}"/>
    <cellStyle name="Input 5 3 2 2 2" xfId="3222" xr:uid="{252502FB-CE11-4EB2-9C73-A9339C510A57}"/>
    <cellStyle name="Input 5 3 2 2 2 2" xfId="3223" xr:uid="{9BF8A660-D2E2-40BF-982D-327E746B2FD2}"/>
    <cellStyle name="Input 5 3 2 2 2 3" xfId="3224" xr:uid="{09552472-6DE3-407A-8537-31A57A474B7E}"/>
    <cellStyle name="Input 5 3 2 2 3" xfId="3225" xr:uid="{8E11CAB5-A972-451F-8015-C4916C312B23}"/>
    <cellStyle name="Input 5 3 2 2 3 2" xfId="3226" xr:uid="{ABF4029E-649D-4C7F-B877-C774C95F7A65}"/>
    <cellStyle name="Input 5 3 2 2 3 3" xfId="3227" xr:uid="{1AF8CDD2-E214-42C3-BC46-35B7CBB7B131}"/>
    <cellStyle name="Input 5 3 2 2 4" xfId="3228" xr:uid="{53CA46BD-175E-4090-8C8E-51BB373D1724}"/>
    <cellStyle name="Input 5 3 2 2 4 2" xfId="3229" xr:uid="{829240F5-25E3-4437-A9A0-5046838FEF61}"/>
    <cellStyle name="Input 5 3 2 2 4 3" xfId="3230" xr:uid="{86404BF5-2BBB-40B7-8530-AA13C862C244}"/>
    <cellStyle name="Input 5 3 2 2 5" xfId="3231" xr:uid="{47C57708-E404-4A3A-ABFD-6652FE5F2B21}"/>
    <cellStyle name="Input 5 3 2 2 5 2" xfId="3232" xr:uid="{B547DE7D-E37A-4EA2-BD2F-22CA46839238}"/>
    <cellStyle name="Input 5 3 2 2 5 3" xfId="3233" xr:uid="{4C3C3F19-D8B2-4D6E-93D8-9C0DD614A465}"/>
    <cellStyle name="Input 5 3 2 2 6" xfId="3234" xr:uid="{2D03FAA5-D064-40C8-9673-E486A0C66A2E}"/>
    <cellStyle name="Input 5 3 2 2 6 2" xfId="3235" xr:uid="{9D3CD481-7027-48DF-90ED-792394EC7121}"/>
    <cellStyle name="Input 5 3 2 2 6 3" xfId="3236" xr:uid="{0A2025E4-E13D-4576-80D9-D73879A0CD12}"/>
    <cellStyle name="Input 5 3 2 2 7" xfId="3237" xr:uid="{36CDFF41-EA20-4756-8AEA-22C0BA50179C}"/>
    <cellStyle name="Input 5 3 2 2 8" xfId="3238" xr:uid="{9FAA16BC-3AD7-4626-8049-443B057FDDDB}"/>
    <cellStyle name="Input 5 3 2 3" xfId="3239" xr:uid="{A0B0E807-CF0F-47B8-85C1-5BC1C8509403}"/>
    <cellStyle name="Input 5 3 2 3 2" xfId="3240" xr:uid="{1E6F5B93-7C2D-4903-BE26-557BEDB6C8D3}"/>
    <cellStyle name="Input 5 3 2 3 3" xfId="3241" xr:uid="{425837BB-08A5-470C-8300-1DB8AF9F1C50}"/>
    <cellStyle name="Input 5 3 2 4" xfId="3242" xr:uid="{3ECE556B-925D-4C05-AD5E-9A866F53AB77}"/>
    <cellStyle name="Input 5 3 2 4 2" xfId="3243" xr:uid="{85BFF8C2-7B46-4149-860A-2EE73C08B39F}"/>
    <cellStyle name="Input 5 3 2 4 3" xfId="3244" xr:uid="{1CAAB4FA-83B0-40F1-9D42-F397661D34B1}"/>
    <cellStyle name="Input 5 3 2 5" xfId="3245" xr:uid="{3EECEDBF-C252-4955-AA5C-86B515F19EAF}"/>
    <cellStyle name="Input 5 3 2 5 2" xfId="3246" xr:uid="{F3743B5D-2D3A-49D5-84A9-90AB60AC0D5E}"/>
    <cellStyle name="Input 5 3 2 5 3" xfId="3247" xr:uid="{C6CB784B-A6BD-4E7A-8C99-52457F51581A}"/>
    <cellStyle name="Input 5 3 2 6" xfId="3248" xr:uid="{F1A80092-65B0-4A24-8877-7539D3F5E8B0}"/>
    <cellStyle name="Input 5 3 2 6 2" xfId="3249" xr:uid="{60F58264-4531-4656-9C43-89C905FA0D3E}"/>
    <cellStyle name="Input 5 3 2 6 3" xfId="3250" xr:uid="{39497875-9925-45E1-9D01-0B41CA892F8E}"/>
    <cellStyle name="Input 5 3 2 7" xfId="3251" xr:uid="{CB424C1E-BAB2-425C-9F85-17590E101802}"/>
    <cellStyle name="Input 5 3 2 7 2" xfId="3252" xr:uid="{8F182985-0C7C-42C4-891D-8463827CF059}"/>
    <cellStyle name="Input 5 3 2 7 3" xfId="3253" xr:uid="{D671B18B-DD65-4D25-A87E-2AFC0D52CAF8}"/>
    <cellStyle name="Input 5 3 2 8" xfId="3254" xr:uid="{2E09736A-968A-4358-A55C-3D6FE21A9199}"/>
    <cellStyle name="Input 5 3 2 9" xfId="3255" xr:uid="{DFC7CECA-ECE7-4677-921A-F1A2472F83C1}"/>
    <cellStyle name="Input 5 3 3" xfId="3256" xr:uid="{6D1BB1F5-B092-4AC0-A886-DB1011BB2330}"/>
    <cellStyle name="Input 5 3 3 2" xfId="3257" xr:uid="{ABB6DACD-5B3A-4817-B646-E91DD7BD5BC3}"/>
    <cellStyle name="Input 5 3 3 2 2" xfId="3258" xr:uid="{B5EB814F-7CEF-4E26-8CF4-2CAA3868DC16}"/>
    <cellStyle name="Input 5 3 3 2 3" xfId="3259" xr:uid="{AE2679C0-AF5D-42D1-AC09-5A3E4299A7CB}"/>
    <cellStyle name="Input 5 3 3 3" xfId="3260" xr:uid="{B795238E-026F-4104-A1DE-CD2AA48BE9BC}"/>
    <cellStyle name="Input 5 3 3 3 2" xfId="3261" xr:uid="{06836FE0-FF76-4034-BFC5-C9F3144DFD64}"/>
    <cellStyle name="Input 5 3 3 3 3" xfId="3262" xr:uid="{0DDC7CA9-7507-4C35-BF95-F057CE35CD28}"/>
    <cellStyle name="Input 5 3 3 4" xfId="3263" xr:uid="{C5DEBCDD-9D56-406B-B5F2-5BB4BF31190B}"/>
    <cellStyle name="Input 5 3 3 4 2" xfId="3264" xr:uid="{70C056AB-530C-416B-9131-B510EEC92BF5}"/>
    <cellStyle name="Input 5 3 3 4 3" xfId="3265" xr:uid="{3887CB7F-BF01-41A8-A558-730BCBA32658}"/>
    <cellStyle name="Input 5 3 3 5" xfId="3266" xr:uid="{7A9A3226-807A-403B-A642-DA768F53CA97}"/>
    <cellStyle name="Input 5 3 3 5 2" xfId="3267" xr:uid="{A0E29175-6915-4EBA-9AC7-1A74183E0AA3}"/>
    <cellStyle name="Input 5 3 3 5 3" xfId="3268" xr:uid="{530A07DD-EB12-40FD-ABBB-1B5354D94E28}"/>
    <cellStyle name="Input 5 3 3 6" xfId="3269" xr:uid="{EDF2158C-2BD2-48A4-9479-80AC5AEB10A3}"/>
    <cellStyle name="Input 5 3 3 6 2" xfId="3270" xr:uid="{B3DB4EA4-4DC4-413A-90DD-A20183AA650A}"/>
    <cellStyle name="Input 5 3 3 6 3" xfId="3271" xr:uid="{BFA3B858-1E61-4536-BDE5-503ED9960A4E}"/>
    <cellStyle name="Input 5 3 3 7" xfId="3272" xr:uid="{3AD9BA1A-32B9-4761-A9A0-AE5132153DC4}"/>
    <cellStyle name="Input 5 3 3 8" xfId="3273" xr:uid="{E1AB0EE7-BD3E-4199-AF3C-1D59DEE8B82C}"/>
    <cellStyle name="Input 5 3 4" xfId="3274" xr:uid="{1F755909-43CA-4D96-A05F-CBE8A6CED6AE}"/>
    <cellStyle name="Input 5 3 4 2" xfId="3275" xr:uid="{0438E996-161C-481B-A01E-E4E927F8E353}"/>
    <cellStyle name="Input 5 3 4 3" xfId="3276" xr:uid="{A87228A5-9DE9-47CA-BA59-8C0558152B70}"/>
    <cellStyle name="Input 5 3 5" xfId="3277" xr:uid="{6C5E4361-1982-4D8D-AAEB-038F56262A8C}"/>
    <cellStyle name="Input 5 3 5 2" xfId="3278" xr:uid="{52B20FB5-1EDC-48B8-AB96-191A17305562}"/>
    <cellStyle name="Input 5 3 5 3" xfId="3279" xr:uid="{3D9BBE2D-4AF4-40C8-A894-90C256E0A84C}"/>
    <cellStyle name="Input 5 3 6" xfId="3280" xr:uid="{9470B130-2BEC-47FB-9AB2-CF2929635394}"/>
    <cellStyle name="Input 5 3 6 2" xfId="3281" xr:uid="{A3E0CE2D-50FC-4CE4-95D4-8AB7DA9E1345}"/>
    <cellStyle name="Input 5 3 6 3" xfId="3282" xr:uid="{9AE48FC4-3752-4E7A-ABA4-91B14B4C989B}"/>
    <cellStyle name="Input 5 3 7" xfId="3283" xr:uid="{3E81CC31-4010-463E-BAA5-738AB9496244}"/>
    <cellStyle name="Input 5 3 8" xfId="3284" xr:uid="{FF795509-3CB2-493E-B84A-2904F2A231CB}"/>
    <cellStyle name="Input 6" xfId="3285" xr:uid="{9C1E1AA3-2694-4583-82C2-FA6D49569668}"/>
    <cellStyle name="Input 6 2" xfId="3286" xr:uid="{58794256-078D-4EDB-B7CC-78FAE20C1EA0}"/>
    <cellStyle name="Input 6 2 2" xfId="3287" xr:uid="{8E7EA130-4E1A-4991-8665-D526953BE800}"/>
    <cellStyle name="Input 6 2 2 2" xfId="3288" xr:uid="{56D2FA23-71EB-49AB-AA58-A6F6263F8890}"/>
    <cellStyle name="Input 6 2 2 2 2" xfId="3289" xr:uid="{D9C152BA-FFD0-4D5C-B9B0-83F08EC99594}"/>
    <cellStyle name="Input 6 2 2 2 2 2" xfId="3290" xr:uid="{8094C2FF-8F52-41E9-94BE-5A9A757B0005}"/>
    <cellStyle name="Input 6 2 2 2 2 3" xfId="3291" xr:uid="{20AA6B77-1473-4056-898A-95EFA562F4ED}"/>
    <cellStyle name="Input 6 2 2 2 3" xfId="3292" xr:uid="{94D1A277-BCEA-4A67-926C-4D58D3643575}"/>
    <cellStyle name="Input 6 2 2 2 3 2" xfId="3293" xr:uid="{C850DF0B-A540-4B02-A436-CC900BEC335E}"/>
    <cellStyle name="Input 6 2 2 2 3 3" xfId="3294" xr:uid="{5E3C2D52-90DB-4917-86E7-CB8D6CF6F9EB}"/>
    <cellStyle name="Input 6 2 2 2 4" xfId="3295" xr:uid="{4703DCF9-6C9E-4159-BBF3-2CC8EAE9D0FD}"/>
    <cellStyle name="Input 6 2 2 2 4 2" xfId="3296" xr:uid="{4DBA202A-2AEB-4E49-86FD-7B4A93DE2A58}"/>
    <cellStyle name="Input 6 2 2 2 4 3" xfId="3297" xr:uid="{9437AAD1-36DF-408F-905E-9634BB644FA5}"/>
    <cellStyle name="Input 6 2 2 2 5" xfId="3298" xr:uid="{18AF7246-0567-4DCE-850C-19D9670998AE}"/>
    <cellStyle name="Input 6 2 2 2 5 2" xfId="3299" xr:uid="{1D819920-BF10-4064-A3A3-7490B3BCE50B}"/>
    <cellStyle name="Input 6 2 2 2 5 3" xfId="3300" xr:uid="{896562CB-C9B4-4F84-BD9B-B6DF58C06A28}"/>
    <cellStyle name="Input 6 2 2 2 6" xfId="3301" xr:uid="{7766D1F5-01ED-4521-89F2-4C586C103426}"/>
    <cellStyle name="Input 6 2 2 2 6 2" xfId="3302" xr:uid="{E139B858-A71D-438F-901D-0A2D7D04D157}"/>
    <cellStyle name="Input 6 2 2 2 6 3" xfId="3303" xr:uid="{1476AD43-823F-4604-83A0-7D03F4619879}"/>
    <cellStyle name="Input 6 2 2 2 7" xfId="3304" xr:uid="{BB73911C-4611-4051-BCDA-3E67A149F0D9}"/>
    <cellStyle name="Input 6 2 2 2 8" xfId="3305" xr:uid="{5F029C00-F091-4DE5-92B1-1C31052C7F4C}"/>
    <cellStyle name="Input 6 2 2 3" xfId="3306" xr:uid="{BE8AE602-0F2B-477A-A9C0-45121604C4E1}"/>
    <cellStyle name="Input 6 2 2 3 2" xfId="3307" xr:uid="{25046290-8A45-4638-928F-3AEB713D90B8}"/>
    <cellStyle name="Input 6 2 2 3 3" xfId="3308" xr:uid="{1B1D2E16-10B6-4D40-A64D-9C0D3D4BB68C}"/>
    <cellStyle name="Input 6 2 2 4" xfId="3309" xr:uid="{5DF0A95A-3136-4785-A6A3-D244248106F8}"/>
    <cellStyle name="Input 6 2 2 4 2" xfId="3310" xr:uid="{9547BD10-3BD9-4576-B86B-E60831011EE3}"/>
    <cellStyle name="Input 6 2 2 4 3" xfId="3311" xr:uid="{123424EF-C1F5-46C0-A34E-519E7F2CA211}"/>
    <cellStyle name="Input 6 2 2 5" xfId="3312" xr:uid="{21533B55-8162-4CFC-AED0-778BF8C5FC0C}"/>
    <cellStyle name="Input 6 2 2 5 2" xfId="3313" xr:uid="{B324E19E-3708-415C-A203-486D2F8124C2}"/>
    <cellStyle name="Input 6 2 2 5 3" xfId="3314" xr:uid="{2D95B7E3-0627-4ECC-A52E-23231F11E687}"/>
    <cellStyle name="Input 6 2 2 6" xfId="3315" xr:uid="{0353A878-6C15-491B-B82F-C9FBA6717635}"/>
    <cellStyle name="Input 6 2 2 6 2" xfId="3316" xr:uid="{4029719D-05AA-4215-AB64-E46A420DA22E}"/>
    <cellStyle name="Input 6 2 2 6 3" xfId="3317" xr:uid="{CD6B15D8-A2C4-4501-90D3-9E2A80BBF650}"/>
    <cellStyle name="Input 6 2 2 7" xfId="3318" xr:uid="{05159951-7090-4EE2-906C-FFDF3C2EC3FC}"/>
    <cellStyle name="Input 6 2 2 7 2" xfId="3319" xr:uid="{BFD49AE1-8745-4D20-8689-8D72FF04D09D}"/>
    <cellStyle name="Input 6 2 2 7 3" xfId="3320" xr:uid="{C67590D4-0009-4B22-BFF7-CF3EF8A91395}"/>
    <cellStyle name="Input 6 2 2 8" xfId="3321" xr:uid="{5BF3ADF0-EDF8-4C84-A5C8-7BD8566428CB}"/>
    <cellStyle name="Input 6 2 2 9" xfId="3322" xr:uid="{D4DE809E-11C9-4EB3-9A3A-C910B76E53A7}"/>
    <cellStyle name="Input 6 2 3" xfId="3323" xr:uid="{068AB993-164C-4ECC-B81A-8D3D2F0259C1}"/>
    <cellStyle name="Input 6 2 3 2" xfId="3324" xr:uid="{64C5D65C-90E1-49E1-9476-EDA40E1E35FA}"/>
    <cellStyle name="Input 6 2 3 2 2" xfId="3325" xr:uid="{4D65FFD9-936F-45BC-81FE-BF431A0F8C01}"/>
    <cellStyle name="Input 6 2 3 2 3" xfId="3326" xr:uid="{A155CA9C-6500-43E9-BFB8-B4AAD5BE961A}"/>
    <cellStyle name="Input 6 2 3 3" xfId="3327" xr:uid="{71CC6839-05ED-424F-9088-14B2FCE7D632}"/>
    <cellStyle name="Input 6 2 3 3 2" xfId="3328" xr:uid="{0781CF36-432D-4019-9E63-0A4A20ED32DA}"/>
    <cellStyle name="Input 6 2 3 3 3" xfId="3329" xr:uid="{19505E09-E134-47FE-A1B2-4107FF6D3A41}"/>
    <cellStyle name="Input 6 2 3 4" xfId="3330" xr:uid="{61299C76-ACA2-4864-91FE-30DCCA1223D4}"/>
    <cellStyle name="Input 6 2 3 4 2" xfId="3331" xr:uid="{4231ACAD-FB47-49E8-B366-86845C735203}"/>
    <cellStyle name="Input 6 2 3 4 3" xfId="3332" xr:uid="{91328F7C-EF9C-472D-90C5-74E3FB84CE0E}"/>
    <cellStyle name="Input 6 2 3 5" xfId="3333" xr:uid="{AE66BC42-9556-49D3-95DB-40D318FDC466}"/>
    <cellStyle name="Input 6 2 3 5 2" xfId="3334" xr:uid="{A87668E2-B908-4DC7-9523-FDA588683449}"/>
    <cellStyle name="Input 6 2 3 5 3" xfId="3335" xr:uid="{4EF1730B-A97C-4A34-9A37-3C80E64EFC12}"/>
    <cellStyle name="Input 6 2 3 6" xfId="3336" xr:uid="{FBB23E1B-F4A7-4DA4-A34E-F916AB1D782F}"/>
    <cellStyle name="Input 6 2 3 6 2" xfId="3337" xr:uid="{65A70A47-70A4-4B4A-99A6-399C1944CE15}"/>
    <cellStyle name="Input 6 2 3 6 3" xfId="3338" xr:uid="{12E81E7A-56DA-4A64-93AF-9D5D2DBE409E}"/>
    <cellStyle name="Input 6 2 3 7" xfId="3339" xr:uid="{A0D7C92C-C16D-46AC-BF8E-5ABF379F0EF5}"/>
    <cellStyle name="Input 6 2 3 8" xfId="3340" xr:uid="{55338550-483A-47D5-A23B-559B9B20347F}"/>
    <cellStyle name="Input 6 2 4" xfId="3341" xr:uid="{31C729F0-C2C6-4DFB-9599-C109C668CE15}"/>
    <cellStyle name="Input 6 2 4 2" xfId="3342" xr:uid="{9FEB7A3B-000C-4D0E-8DB5-C3D05E5769DE}"/>
    <cellStyle name="Input 6 2 4 3" xfId="3343" xr:uid="{A1959B53-62A9-4FD7-9E7E-E50E94E622BF}"/>
    <cellStyle name="Input 6 2 5" xfId="3344" xr:uid="{6EE172D2-7692-4B6A-AE98-4A69181E954A}"/>
    <cellStyle name="Input 6 2 5 2" xfId="3345" xr:uid="{D51E3567-2BCD-42C3-99B5-70811B71A4FF}"/>
    <cellStyle name="Input 6 2 5 3" xfId="3346" xr:uid="{44174263-41E9-42A8-92B9-5C43DF622AEF}"/>
    <cellStyle name="Input 6 2 6" xfId="3347" xr:uid="{3DBA58DC-F882-4A39-9274-02F68F491E9C}"/>
    <cellStyle name="Input 6 2 6 2" xfId="3348" xr:uid="{557D16A5-00E3-41E0-91ED-0253EE537DFF}"/>
    <cellStyle name="Input 6 2 6 3" xfId="3349" xr:uid="{9706A803-0E78-441D-A497-3073FB6B88E2}"/>
    <cellStyle name="Input 6 2 7" xfId="3350" xr:uid="{711EC0F4-30E5-4600-B819-7A6DB4B2DCA3}"/>
    <cellStyle name="Input 6 2 8" xfId="3351" xr:uid="{948E12DA-BA23-4E23-BFED-045E95A08125}"/>
    <cellStyle name="Input 7" xfId="3352" xr:uid="{BC60D98D-60EC-455B-BC64-506F4AE271AB}"/>
    <cellStyle name="Input 7 2" xfId="3353" xr:uid="{0FECDC0F-1413-4C98-AC55-FC7CAA7811B4}"/>
    <cellStyle name="Input 7 2 2" xfId="3354" xr:uid="{97739732-E01E-4B1A-897A-661F9368E96F}"/>
    <cellStyle name="Input 7 2 2 2" xfId="3355" xr:uid="{B75769DD-6BF7-409C-94F2-9A205C62F2E7}"/>
    <cellStyle name="Input 7 2 2 2 2" xfId="3356" xr:uid="{648D10B9-FF45-4991-9B51-63C270144AE1}"/>
    <cellStyle name="Input 7 2 2 2 2 2" xfId="3357" xr:uid="{BC17FD84-10EF-43FA-B616-CEE2277C271C}"/>
    <cellStyle name="Input 7 2 2 2 2 3" xfId="3358" xr:uid="{6851EB81-4896-47E7-B32C-8FA35CBB952A}"/>
    <cellStyle name="Input 7 2 2 2 3" xfId="3359" xr:uid="{16CD4AA6-EC78-4097-BEE0-67B550A0E968}"/>
    <cellStyle name="Input 7 2 2 2 3 2" xfId="3360" xr:uid="{3203D3CD-C3B7-432E-91B3-9CC7086950EA}"/>
    <cellStyle name="Input 7 2 2 2 3 3" xfId="3361" xr:uid="{54B60F12-FDD2-451B-AA44-96DE6D6739E9}"/>
    <cellStyle name="Input 7 2 2 2 4" xfId="3362" xr:uid="{B3707F59-03E2-495B-892D-2A1A3EF1CE1E}"/>
    <cellStyle name="Input 7 2 2 2 4 2" xfId="3363" xr:uid="{6E4BA1E0-4693-4D79-A70A-257FA55E4C79}"/>
    <cellStyle name="Input 7 2 2 2 4 3" xfId="3364" xr:uid="{A5C27515-3D4E-4C53-8B0E-9BEB4335F648}"/>
    <cellStyle name="Input 7 2 2 2 5" xfId="3365" xr:uid="{91361255-D126-46F9-96CD-B56C827ED5FE}"/>
    <cellStyle name="Input 7 2 2 2 5 2" xfId="3366" xr:uid="{C78DE849-B670-4551-8C01-B2FAEE596994}"/>
    <cellStyle name="Input 7 2 2 2 5 3" xfId="3367" xr:uid="{B2DA85C3-2BD5-4590-B615-2C4EAAD4017C}"/>
    <cellStyle name="Input 7 2 2 2 6" xfId="3368" xr:uid="{234BF9F8-F86A-4E72-83BA-7E7E4B790270}"/>
    <cellStyle name="Input 7 2 2 2 6 2" xfId="3369" xr:uid="{3719C2EE-B2A0-4257-A458-AE689AA8E981}"/>
    <cellStyle name="Input 7 2 2 2 6 3" xfId="3370" xr:uid="{110205B6-6905-443F-9C3B-2C9D1C81EF8E}"/>
    <cellStyle name="Input 7 2 2 2 7" xfId="3371" xr:uid="{CACC6D7C-F8E1-44F6-9454-77E28CF4937D}"/>
    <cellStyle name="Input 7 2 2 2 8" xfId="3372" xr:uid="{B586A2C8-969D-45FA-AC3C-9024EEE56FBE}"/>
    <cellStyle name="Input 7 2 2 3" xfId="3373" xr:uid="{8DE55692-8AC0-4D75-AABF-1131109A551E}"/>
    <cellStyle name="Input 7 2 2 3 2" xfId="3374" xr:uid="{87D2B188-775C-4C40-A7A2-E6F8457A91EA}"/>
    <cellStyle name="Input 7 2 2 3 3" xfId="3375" xr:uid="{57A68D9B-E4EC-4CB8-B436-97B4B67FA4CE}"/>
    <cellStyle name="Input 7 2 2 4" xfId="3376" xr:uid="{505E8608-7BD6-45C4-B0C8-56B10F1A3F09}"/>
    <cellStyle name="Input 7 2 2 4 2" xfId="3377" xr:uid="{4DFE124C-850F-48B3-ADD3-2DB72020C9E0}"/>
    <cellStyle name="Input 7 2 2 4 3" xfId="3378" xr:uid="{00788CDF-C9BC-4BAC-BF37-69E512D7F468}"/>
    <cellStyle name="Input 7 2 2 5" xfId="3379" xr:uid="{9303E3D0-2119-4549-BB30-8551DD165A22}"/>
    <cellStyle name="Input 7 2 2 5 2" xfId="3380" xr:uid="{8973E207-B98F-4856-BF33-C76CAB0D4EE5}"/>
    <cellStyle name="Input 7 2 2 5 3" xfId="3381" xr:uid="{1663ABE1-CD77-4722-8C02-262FB3BB26A0}"/>
    <cellStyle name="Input 7 2 2 6" xfId="3382" xr:uid="{839BAE0C-C5C9-45FC-9DC9-5D8DE97D4A73}"/>
    <cellStyle name="Input 7 2 2 6 2" xfId="3383" xr:uid="{E233B2AE-0D58-4BD6-9F68-081CB4A80398}"/>
    <cellStyle name="Input 7 2 2 6 3" xfId="3384" xr:uid="{6CAD975C-FE02-4E98-A8D6-C61B54DFEE15}"/>
    <cellStyle name="Input 7 2 2 7" xfId="3385" xr:uid="{61B6C24D-44AB-459D-B70C-5CBA57CB665D}"/>
    <cellStyle name="Input 7 2 2 7 2" xfId="3386" xr:uid="{816BED5E-FB67-4049-9B2A-554DEAA94A4A}"/>
    <cellStyle name="Input 7 2 2 7 3" xfId="3387" xr:uid="{6A7798ED-E947-446F-8259-3B886EFF6651}"/>
    <cellStyle name="Input 7 2 2 8" xfId="3388" xr:uid="{47207C6F-D37E-420F-BAC7-6762759926DD}"/>
    <cellStyle name="Input 7 2 2 9" xfId="3389" xr:uid="{B512C9A9-7C5D-4526-9854-AF16B6206487}"/>
    <cellStyle name="Input 7 2 3" xfId="3390" xr:uid="{3EBFAB44-02A1-4319-9139-02AAD6941B6D}"/>
    <cellStyle name="Input 7 2 3 2" xfId="3391" xr:uid="{C553D28C-49BD-40D5-9FBD-B4C663D01A95}"/>
    <cellStyle name="Input 7 2 3 2 2" xfId="3392" xr:uid="{0FBF2C25-BCFA-49C2-A88A-90A1E0C47E9A}"/>
    <cellStyle name="Input 7 2 3 2 3" xfId="3393" xr:uid="{0DC9CA88-90F2-4E73-A603-6AB0047E97AE}"/>
    <cellStyle name="Input 7 2 3 3" xfId="3394" xr:uid="{5AB17E31-91FF-4DE8-9A5A-3530B9FA5AD8}"/>
    <cellStyle name="Input 7 2 3 3 2" xfId="3395" xr:uid="{D4EFAF46-2F37-40F5-9B2D-710256638A2B}"/>
    <cellStyle name="Input 7 2 3 3 3" xfId="3396" xr:uid="{923199BA-EDF5-46C0-AE76-F468D5B6B2E1}"/>
    <cellStyle name="Input 7 2 3 4" xfId="3397" xr:uid="{10AAC376-99A5-414E-99EC-BF3965B5005E}"/>
    <cellStyle name="Input 7 2 3 4 2" xfId="3398" xr:uid="{58ACABAE-7669-43C9-893C-8DE2E4916453}"/>
    <cellStyle name="Input 7 2 3 4 3" xfId="3399" xr:uid="{28EA390B-24E6-42CD-BB27-9B93B252C977}"/>
    <cellStyle name="Input 7 2 3 5" xfId="3400" xr:uid="{9A6B5FEF-1D3D-488A-A311-0C1BA68A0921}"/>
    <cellStyle name="Input 7 2 3 5 2" xfId="3401" xr:uid="{59430379-3369-450E-B323-785E09817485}"/>
    <cellStyle name="Input 7 2 3 5 3" xfId="3402" xr:uid="{EE10B4FD-45DC-4421-8C35-67690F44A4FD}"/>
    <cellStyle name="Input 7 2 3 6" xfId="3403" xr:uid="{0606654B-A6A5-4FD6-ABB1-C078114724E9}"/>
    <cellStyle name="Input 7 2 3 6 2" xfId="3404" xr:uid="{2348BB61-A20B-4031-9D85-79CA0E4C45D8}"/>
    <cellStyle name="Input 7 2 3 6 3" xfId="3405" xr:uid="{AB2732D4-A7D1-4C9B-AE9A-DE6CF2D758D6}"/>
    <cellStyle name="Input 7 2 3 7" xfId="3406" xr:uid="{2B68548D-2CCF-4C6D-A254-F5C22162CF92}"/>
    <cellStyle name="Input 7 2 3 8" xfId="3407" xr:uid="{A5787322-2EC0-4F0A-85D0-AD4C8CBCF7AA}"/>
    <cellStyle name="Input 7 2 4" xfId="3408" xr:uid="{BB8B112F-0DFE-4CB9-B627-1DF48E1DAE28}"/>
    <cellStyle name="Input 7 2 4 2" xfId="3409" xr:uid="{97D62F1A-8CDC-4328-8446-5E6691017273}"/>
    <cellStyle name="Input 7 2 4 3" xfId="3410" xr:uid="{63595FCC-CA2C-4E44-9815-D6ADDFDB505B}"/>
    <cellStyle name="Input 7 2 5" xfId="3411" xr:uid="{2EE131BE-9AAF-4425-9C71-1AC4BEB6EBC4}"/>
    <cellStyle name="Input 7 2 5 2" xfId="3412" xr:uid="{1BE1F8F2-03EF-45EB-952D-82BFB6274177}"/>
    <cellStyle name="Input 7 2 5 3" xfId="3413" xr:uid="{122C335A-CC30-41C1-8E89-FD979966DA88}"/>
    <cellStyle name="Input 7 2 6" xfId="3414" xr:uid="{556B094C-8A2C-4EA7-87CA-0527793B3831}"/>
    <cellStyle name="Input 7 2 6 2" xfId="3415" xr:uid="{CE5DFA8C-AE9D-4E0A-97D1-0E7D0F6A777C}"/>
    <cellStyle name="Input 7 2 6 3" xfId="3416" xr:uid="{6B0F7DB1-60B2-4C37-9F45-D95AFAC805BB}"/>
    <cellStyle name="Input 7 2 7" xfId="3417" xr:uid="{70A5B766-671F-4FE8-B81F-978C16204A7E}"/>
    <cellStyle name="Input 7 2 8" xfId="3418" xr:uid="{8A157BC1-435C-420B-90B0-8F088EDE5BBE}"/>
    <cellStyle name="Input 8" xfId="3419" xr:uid="{BF085D79-2B9A-447A-9F57-AB8D5D9AE310}"/>
    <cellStyle name="Input 8 2" xfId="3420" xr:uid="{BF4E923D-A6CF-4BDD-8C7E-58AC0EE5DD0E}"/>
    <cellStyle name="Input 8 2 2" xfId="3421" xr:uid="{9A84CC49-E412-4E72-932E-61A5C872E85D}"/>
    <cellStyle name="Input 8 2 2 2" xfId="3422" xr:uid="{7299857F-35A5-45E8-A838-462829A00266}"/>
    <cellStyle name="Input 8 2 2 2 2" xfId="3423" xr:uid="{C2318315-0E56-4910-AD96-36E8BF5BCEF0}"/>
    <cellStyle name="Input 8 2 2 2 2 2" xfId="3424" xr:uid="{B6DB82DC-E864-454F-8A13-9CD8F2E5DDFD}"/>
    <cellStyle name="Input 8 2 2 2 2 3" xfId="3425" xr:uid="{649551D9-ECB0-44D4-A98B-9ED7ED2144EE}"/>
    <cellStyle name="Input 8 2 2 2 3" xfId="3426" xr:uid="{76BAFA84-CA3E-48CE-9016-2184B0BB3635}"/>
    <cellStyle name="Input 8 2 2 2 3 2" xfId="3427" xr:uid="{9A41B0C6-8EEB-4E0A-B1E8-F9FB1B18B5D8}"/>
    <cellStyle name="Input 8 2 2 2 3 3" xfId="3428" xr:uid="{477C236F-EDE2-4CB0-8D0B-C66D0754EF44}"/>
    <cellStyle name="Input 8 2 2 2 4" xfId="3429" xr:uid="{B7E3FA83-C863-4267-B3F1-94A34F639459}"/>
    <cellStyle name="Input 8 2 2 2 4 2" xfId="3430" xr:uid="{AFE0BF04-1937-4D48-8555-25D56E6D0688}"/>
    <cellStyle name="Input 8 2 2 2 4 3" xfId="3431" xr:uid="{5C036AB4-C0C5-4FC7-A27D-68CA2B3AA822}"/>
    <cellStyle name="Input 8 2 2 2 5" xfId="3432" xr:uid="{1AE4BC49-74EB-46EE-BE9D-2715B5F2AF97}"/>
    <cellStyle name="Input 8 2 2 2 5 2" xfId="3433" xr:uid="{F2E461C8-6F89-43FF-AA1C-FA42C0C86841}"/>
    <cellStyle name="Input 8 2 2 2 5 3" xfId="3434" xr:uid="{B5C182EE-8351-4901-96FB-734396F4A86C}"/>
    <cellStyle name="Input 8 2 2 2 6" xfId="3435" xr:uid="{E9298419-B957-4844-9E34-DDAA3C0A2E0C}"/>
    <cellStyle name="Input 8 2 2 2 6 2" xfId="3436" xr:uid="{BC17E1D9-7571-43D3-8F4A-DDE7FFF8E4E1}"/>
    <cellStyle name="Input 8 2 2 2 6 3" xfId="3437" xr:uid="{96A206BB-F2DE-4C6E-AF5E-5803777A5AB3}"/>
    <cellStyle name="Input 8 2 2 2 7" xfId="3438" xr:uid="{F0718601-504F-4DB4-A6F2-83C60CCAF826}"/>
    <cellStyle name="Input 8 2 2 2 8" xfId="3439" xr:uid="{CBC21454-FE6B-4436-A717-BB0BFBE7B8A3}"/>
    <cellStyle name="Input 8 2 2 3" xfId="3440" xr:uid="{29B134D2-C8FF-4009-9B5F-40C546558A2E}"/>
    <cellStyle name="Input 8 2 2 3 2" xfId="3441" xr:uid="{638C568D-5947-4ACB-A07F-A809363A83A5}"/>
    <cellStyle name="Input 8 2 2 3 3" xfId="3442" xr:uid="{817F602C-4DC6-4533-807F-98F365762058}"/>
    <cellStyle name="Input 8 2 2 4" xfId="3443" xr:uid="{3097CBCB-CB0F-419E-ADE4-A6B64CE9B781}"/>
    <cellStyle name="Input 8 2 2 4 2" xfId="3444" xr:uid="{1FCDB351-3FEE-478C-9A23-A10CF3942030}"/>
    <cellStyle name="Input 8 2 2 4 3" xfId="3445" xr:uid="{238CE58C-2C1A-4E7E-A0BB-AC15A0AF26E2}"/>
    <cellStyle name="Input 8 2 2 5" xfId="3446" xr:uid="{165644A4-37C4-4CCD-93C7-90DEC348E695}"/>
    <cellStyle name="Input 8 2 2 5 2" xfId="3447" xr:uid="{1E6B4720-8540-4FF5-B51F-187E4145101A}"/>
    <cellStyle name="Input 8 2 2 5 3" xfId="3448" xr:uid="{669B6837-7FE3-4B0D-BDFC-288B6CDAED96}"/>
    <cellStyle name="Input 8 2 2 6" xfId="3449" xr:uid="{043B697D-A20A-45BF-95DB-F265EB072AFA}"/>
    <cellStyle name="Input 8 2 2 6 2" xfId="3450" xr:uid="{BF0CA3AA-1C16-4DAB-90B9-2029B0E8781B}"/>
    <cellStyle name="Input 8 2 2 6 3" xfId="3451" xr:uid="{F8187B7E-A496-4CB1-910F-78A5F89AEE04}"/>
    <cellStyle name="Input 8 2 2 7" xfId="3452" xr:uid="{BC1081BE-1304-4D58-8B18-FCBB61D71CC8}"/>
    <cellStyle name="Input 8 2 2 7 2" xfId="3453" xr:uid="{13F46F48-7E22-4B25-844D-A3DFD09115AA}"/>
    <cellStyle name="Input 8 2 2 7 3" xfId="3454" xr:uid="{C3E17588-5B45-45B4-8A83-BC89EECE89C5}"/>
    <cellStyle name="Input 8 2 2 8" xfId="3455" xr:uid="{2059F90D-7130-417C-A635-911E206AB35C}"/>
    <cellStyle name="Input 8 2 2 9" xfId="3456" xr:uid="{FDC374BF-CA0B-419C-88B5-03E7CF6DDBB0}"/>
    <cellStyle name="Input 8 2 3" xfId="3457" xr:uid="{1BCEBBF5-B3F1-49CE-9D00-D08A4A75B048}"/>
    <cellStyle name="Input 8 2 3 2" xfId="3458" xr:uid="{B397D940-E3C5-411D-AB1D-73479F0F655A}"/>
    <cellStyle name="Input 8 2 3 2 2" xfId="3459" xr:uid="{93C95E6A-A0CD-4699-B6AC-2E08ED004208}"/>
    <cellStyle name="Input 8 2 3 2 3" xfId="3460" xr:uid="{05550CB5-527A-4B1D-B9EB-481C9816AE70}"/>
    <cellStyle name="Input 8 2 3 3" xfId="3461" xr:uid="{4DDD007F-B431-432D-BBD3-B87FD7923E28}"/>
    <cellStyle name="Input 8 2 3 3 2" xfId="3462" xr:uid="{7C4069D3-7689-446D-BC2A-33ECEB7388F5}"/>
    <cellStyle name="Input 8 2 3 3 3" xfId="3463" xr:uid="{3FF978D7-8969-4C2A-A887-02EA21B77A94}"/>
    <cellStyle name="Input 8 2 3 4" xfId="3464" xr:uid="{417596A1-6307-45F2-B3F3-15BB2EB302BA}"/>
    <cellStyle name="Input 8 2 3 4 2" xfId="3465" xr:uid="{696F25F8-74C4-451B-8D43-396BA85C7A67}"/>
    <cellStyle name="Input 8 2 3 4 3" xfId="3466" xr:uid="{673186E3-CD4F-4768-AD5A-AC2AEFD0362F}"/>
    <cellStyle name="Input 8 2 3 5" xfId="3467" xr:uid="{0CCDF9DA-9C8C-4CF0-8BEB-60BE99C6D859}"/>
    <cellStyle name="Input 8 2 3 5 2" xfId="3468" xr:uid="{C1CF418D-FFC0-45B6-85E5-D010287CBDCF}"/>
    <cellStyle name="Input 8 2 3 5 3" xfId="3469" xr:uid="{FE4C9898-0A9E-436D-805D-E0FE22A0EA2B}"/>
    <cellStyle name="Input 8 2 3 6" xfId="3470" xr:uid="{4EB29A17-693C-4F1C-B08B-99E107CFDAEB}"/>
    <cellStyle name="Input 8 2 3 6 2" xfId="3471" xr:uid="{70D1BEF5-4EDE-4C38-94BA-B3E5F6E27FE1}"/>
    <cellStyle name="Input 8 2 3 6 3" xfId="3472" xr:uid="{42C1153C-700B-4C2A-81EC-B7A3F4C7B9B9}"/>
    <cellStyle name="Input 8 2 3 7" xfId="3473" xr:uid="{4C14573D-2DD5-4443-942B-344D07471ACD}"/>
    <cellStyle name="Input 8 2 3 8" xfId="3474" xr:uid="{ED174006-8AE5-4831-B397-CCEF9F81109A}"/>
    <cellStyle name="Input 8 2 4" xfId="3475" xr:uid="{6C27E119-BD40-4199-BFFA-CD9C64688E29}"/>
    <cellStyle name="Input 8 2 4 2" xfId="3476" xr:uid="{1AC087B0-C7FB-40D1-867B-437CE674C7E5}"/>
    <cellStyle name="Input 8 2 4 3" xfId="3477" xr:uid="{6DC007CA-37D8-4A18-A044-3C7F7CADEE76}"/>
    <cellStyle name="Input 8 2 5" xfId="3478" xr:uid="{41C54241-D851-48B1-8AF8-52B6AC6CAE4D}"/>
    <cellStyle name="Input 8 2 5 2" xfId="3479" xr:uid="{6F3F8932-9468-4CBB-B7F1-5C2147E141FA}"/>
    <cellStyle name="Input 8 2 5 3" xfId="3480" xr:uid="{0E2E869A-E528-4F3B-8A61-8A9725B12009}"/>
    <cellStyle name="Input 8 2 6" xfId="3481" xr:uid="{A76A20F2-53BD-4DB5-8B40-6737E77D324E}"/>
    <cellStyle name="Input 8 2 6 2" xfId="3482" xr:uid="{91D33DC8-5106-4FD4-9021-FB4CF7BA0AFC}"/>
    <cellStyle name="Input 8 2 6 3" xfId="3483" xr:uid="{1617E88E-55B9-4198-A2DB-6E6D094CAE10}"/>
    <cellStyle name="Input 8 2 7" xfId="3484" xr:uid="{9F8679AE-7EBD-46EC-A050-573D74F67F38}"/>
    <cellStyle name="Input 8 2 8" xfId="3485" xr:uid="{66301C78-1693-45E4-B826-36B92D06677C}"/>
    <cellStyle name="Input 9" xfId="3486" xr:uid="{3FE06DFF-AF53-4D2E-A28B-7780AA9FAA8C}"/>
    <cellStyle name="Input 9 2" xfId="3487" xr:uid="{8FD5FF73-2D44-419A-AC4E-3FB3383BF688}"/>
    <cellStyle name="Input 9 2 2" xfId="3488" xr:uid="{140A3B0E-97F9-496D-9390-17EED6DB99DC}"/>
    <cellStyle name="Input 9 2 2 2" xfId="3489" xr:uid="{A75D9A4F-2BEC-41CA-905F-691CCE0835D1}"/>
    <cellStyle name="Input 9 2 2 2 2" xfId="3490" xr:uid="{3F163525-9CEB-4989-9198-A0D0C9BEFDEF}"/>
    <cellStyle name="Input 9 2 2 2 3" xfId="3491" xr:uid="{F99BED70-CB6C-4398-9829-D36C183BD9A6}"/>
    <cellStyle name="Input 9 2 2 3" xfId="3492" xr:uid="{6E54F229-78A4-47B1-9A5B-C6DA13F47EB6}"/>
    <cellStyle name="Input 9 2 2 3 2" xfId="3493" xr:uid="{3D189751-90BD-49FE-9B0B-B540828F8D43}"/>
    <cellStyle name="Input 9 2 2 3 3" xfId="3494" xr:uid="{E0DFD5DC-36FD-4C5A-81F8-66FDC3FD9F68}"/>
    <cellStyle name="Input 9 2 2 4" xfId="3495" xr:uid="{591D63AA-199C-49B8-B7B9-085D609E6EC9}"/>
    <cellStyle name="Input 9 2 2 4 2" xfId="3496" xr:uid="{635F96EC-DA78-42EA-8997-1A6EF8C30476}"/>
    <cellStyle name="Input 9 2 2 4 3" xfId="3497" xr:uid="{84035B18-EDB3-4446-909D-02B051DD9298}"/>
    <cellStyle name="Input 9 2 2 5" xfId="3498" xr:uid="{3F192ED3-BED9-41A4-8790-65FFA7F66A92}"/>
    <cellStyle name="Input 9 2 2 5 2" xfId="3499" xr:uid="{7DAD6635-E245-4174-B8F2-F36DC58D4039}"/>
    <cellStyle name="Input 9 2 2 5 3" xfId="3500" xr:uid="{CA801732-9524-4762-8CAF-5E63DF86A5B4}"/>
    <cellStyle name="Input 9 2 2 6" xfId="3501" xr:uid="{896EF4B1-6626-40EF-9F5E-C0953C328AA2}"/>
    <cellStyle name="Input 9 2 2 6 2" xfId="3502" xr:uid="{FCFC7C22-C853-4DF5-B825-5AF738230ED1}"/>
    <cellStyle name="Input 9 2 2 6 3" xfId="3503" xr:uid="{D1B47E96-8E8E-430A-B77A-6D43D0FCA093}"/>
    <cellStyle name="Input 9 2 2 7" xfId="3504" xr:uid="{C9944458-509F-49CB-A7B7-FB8015E21B17}"/>
    <cellStyle name="Input 9 2 2 8" xfId="3505" xr:uid="{1083635B-A70F-4781-8273-A344B85AEDC2}"/>
    <cellStyle name="Input 9 2 3" xfId="3506" xr:uid="{78762CBB-6F47-4734-9AA2-E471F3750DA3}"/>
    <cellStyle name="Input 9 2 3 2" xfId="3507" xr:uid="{75807BB4-5596-44E3-AB31-EFCE96CCABF4}"/>
    <cellStyle name="Input 9 2 3 3" xfId="3508" xr:uid="{04C9A47C-57AF-4647-A913-93D2B99F9E88}"/>
    <cellStyle name="Input 9 2 4" xfId="3509" xr:uid="{CBFEBAD9-49E0-48DC-9054-471A16807DF2}"/>
    <cellStyle name="Input 9 2 4 2" xfId="3510" xr:uid="{1D0AD3A5-BF97-4397-AE5A-ECD4DC10383D}"/>
    <cellStyle name="Input 9 2 4 3" xfId="3511" xr:uid="{B1949667-4DBB-4A6B-A9EF-38D13B3F5C4C}"/>
    <cellStyle name="Input 9 2 5" xfId="3512" xr:uid="{60C954E9-26E4-4B90-9FAE-B0CA8B32C492}"/>
    <cellStyle name="Input 9 2 5 2" xfId="3513" xr:uid="{B2A9A03A-CF3A-4794-85A6-A1F09F472F95}"/>
    <cellStyle name="Input 9 2 5 3" xfId="3514" xr:uid="{A3B7CBF8-F0CC-4D19-AEAD-F31104EEB4B7}"/>
    <cellStyle name="Input 9 2 6" xfId="3515" xr:uid="{43B85A10-73FD-4348-A5A1-F3242BAEAC79}"/>
    <cellStyle name="Input 9 2 6 2" xfId="3516" xr:uid="{A02DFA4E-45CA-4DD4-A32C-1724C76159D5}"/>
    <cellStyle name="Input 9 2 6 3" xfId="3517" xr:uid="{76706CA2-3E4B-4F6A-8856-49C1D25D7DB3}"/>
    <cellStyle name="Input 9 2 7" xfId="3518" xr:uid="{7ED266E1-BCE4-4360-B0C1-C3BCF36DB9CF}"/>
    <cellStyle name="Input 9 2 7 2" xfId="3519" xr:uid="{B09609AE-7F3D-4597-A041-762E05D30C53}"/>
    <cellStyle name="Input 9 2 7 3" xfId="3520" xr:uid="{29C8759D-B553-406F-9D0D-274479EDC156}"/>
    <cellStyle name="Input 9 2 8" xfId="3521" xr:uid="{05D679A1-BF19-4A85-8445-4A46850946C4}"/>
    <cellStyle name="Input 9 2 9" xfId="3522" xr:uid="{34EA4810-94BB-43F2-8CD5-D480CA7B3B18}"/>
    <cellStyle name="Input 9 3" xfId="3523" xr:uid="{D21A096A-A16B-4869-A6F2-8CAC0261BB37}"/>
    <cellStyle name="Input 9 3 2" xfId="3524" xr:uid="{6035903B-7076-478B-A40E-1036F78C8D4E}"/>
    <cellStyle name="Input 9 3 2 2" xfId="3525" xr:uid="{681C2D7C-2595-43A4-A8D8-2C99C00CD25F}"/>
    <cellStyle name="Input 9 3 2 3" xfId="3526" xr:uid="{2CA026C3-2F1D-4B24-808B-C4AD6AA07624}"/>
    <cellStyle name="Input 9 3 3" xfId="3527" xr:uid="{19FB3DF6-1997-48B7-BDE3-2776AC2DFFCD}"/>
    <cellStyle name="Input 9 3 3 2" xfId="3528" xr:uid="{D6BD103A-9414-44C5-B934-D2B01D593C22}"/>
    <cellStyle name="Input 9 3 3 3" xfId="3529" xr:uid="{A40ADBA4-0F4C-47DC-9CE2-BB6508A630D4}"/>
    <cellStyle name="Input 9 3 4" xfId="3530" xr:uid="{BB1A1B64-3DB6-4DF4-98A0-B68127B22584}"/>
    <cellStyle name="Input 9 3 4 2" xfId="3531" xr:uid="{750BD695-BA38-4BAF-BFEB-22A3E53EF00B}"/>
    <cellStyle name="Input 9 3 4 3" xfId="3532" xr:uid="{C1FFE860-05F9-403A-AC31-D3CE8DB7732F}"/>
    <cellStyle name="Input 9 3 5" xfId="3533" xr:uid="{59C09B5E-07C3-49F6-95A1-76FB45E88F2D}"/>
    <cellStyle name="Input 9 3 5 2" xfId="3534" xr:uid="{D86C6625-F9D7-4580-8A21-6740A2E0EFCB}"/>
    <cellStyle name="Input 9 3 5 3" xfId="3535" xr:uid="{96D96CB1-D56B-44CD-BC72-DA161EDAE4FE}"/>
    <cellStyle name="Input 9 3 6" xfId="3536" xr:uid="{030C9398-9221-4A7A-BC64-01BCA551D134}"/>
    <cellStyle name="Input 9 3 6 2" xfId="3537" xr:uid="{755E1B3D-CBBE-4539-B681-8B9449A0ADFC}"/>
    <cellStyle name="Input 9 3 6 3" xfId="3538" xr:uid="{FA6F4AE2-7066-495C-95D4-B2E87BAD8557}"/>
    <cellStyle name="Input 9 3 7" xfId="3539" xr:uid="{D3C7F44B-6FD0-49A0-89C8-EA9360E33531}"/>
    <cellStyle name="Input 9 3 8" xfId="3540" xr:uid="{FAD6291A-1B25-4F2C-A565-3650CEAA29ED}"/>
    <cellStyle name="Input 9 4" xfId="3541" xr:uid="{4B7C81E5-3A64-4269-A2D0-DC0FDA4E12DE}"/>
    <cellStyle name="Input 9 4 2" xfId="3542" xr:uid="{A0313EBB-8EFC-4F77-92D6-22A324AE5946}"/>
    <cellStyle name="Input 9 4 3" xfId="3543" xr:uid="{C1B42C84-202D-481E-AD06-83D0ECAB650C}"/>
    <cellStyle name="Input 9 5" xfId="3544" xr:uid="{F80C72C1-A057-43F7-B284-9AD419EFBFD0}"/>
    <cellStyle name="Input 9 5 2" xfId="3545" xr:uid="{AF53859F-1D77-4622-B573-3198048DF8DC}"/>
    <cellStyle name="Input 9 5 3" xfId="3546" xr:uid="{74ED7A4C-C6C2-4422-B3A3-010C398E0A57}"/>
    <cellStyle name="Input 9 6" xfId="3547" xr:uid="{C3C2D0C4-8BE2-4A56-A226-54D82563BCF4}"/>
    <cellStyle name="Input 9 6 2" xfId="3548" xr:uid="{306EE714-3BF6-4644-BE70-951B33BA59F6}"/>
    <cellStyle name="Input 9 6 3" xfId="3549" xr:uid="{DF40E68B-1E49-4532-8BBA-702744C7BD67}"/>
    <cellStyle name="Input 9 7" xfId="3550" xr:uid="{9742E566-70F8-412E-A996-24870B9FE433}"/>
    <cellStyle name="Input 9 8" xfId="3551" xr:uid="{BAA368B9-9F9F-47E7-B934-D93EF296ED33}"/>
    <cellStyle name="InputCell" xfId="3552" xr:uid="{EE9F0EFA-A088-4804-916C-AE6A1D9FABB9}"/>
    <cellStyle name="InputCell 2" xfId="3553" xr:uid="{FE40462C-DAF0-4253-91A6-8D5B88A7EFD8}"/>
    <cellStyle name="Jim" xfId="3554" xr:uid="{2038981D-5F0C-4F48-8052-F3ADFD318967}"/>
    <cellStyle name="Label" xfId="3555" xr:uid="{BE4629EF-922A-418C-B7FD-08630CD89179}"/>
    <cellStyle name="Label 2" xfId="3556" xr:uid="{4B622552-98BD-4209-BAF9-9B65969526F2}"/>
    <cellStyle name="Link Currency (0)" xfId="3557" xr:uid="{6E7B709C-F6CB-4466-BC2F-E9FF79E72077}"/>
    <cellStyle name="Link Currency (2)" xfId="3558" xr:uid="{4C270395-55D5-4756-8428-85ABE4372CD3}"/>
    <cellStyle name="Link Units (0)" xfId="3559" xr:uid="{D2EF9D50-9EF6-4898-9A6D-979F15295C91}"/>
    <cellStyle name="Link Units (1)" xfId="3560" xr:uid="{B4E0A6C2-88DE-4909-813D-3FC82041C075}"/>
    <cellStyle name="Link Units (2)" xfId="3561" xr:uid="{5F762331-8E39-4692-B761-CF45C5FA41FC}"/>
    <cellStyle name="Linked Cell" xfId="5721" builtinId="24" customBuiltin="1"/>
    <cellStyle name="Linked Cell 2" xfId="3562" xr:uid="{C6B8FD37-A569-4DA7-966C-10D1480561AD}"/>
    <cellStyle name="Linked Cell 2 2" xfId="3563" xr:uid="{9878019D-0FCE-47EC-A892-5B825390537D}"/>
    <cellStyle name="Linked Cell 3" xfId="3564" xr:uid="{87D9830E-64AF-4804-8C11-022CE9A40003}"/>
    <cellStyle name="Linked Cell 4" xfId="3565" xr:uid="{5427A886-06D0-4A76-ABA4-3F2AF166F02E}"/>
    <cellStyle name="Locked" xfId="3566" xr:uid="{BA1A55F4-D3BD-457E-8E41-FE2980B027B1}"/>
    <cellStyle name="Logical" xfId="3567" xr:uid="{78B5AA7A-0C4D-4D59-8148-0B7E7512916E}"/>
    <cellStyle name="Logical 2" xfId="3568" xr:uid="{2A5A6163-EAFD-407C-B0C7-C18F0A1EF5B7}"/>
    <cellStyle name="Logical 2 2" xfId="3569" xr:uid="{4B6EBB06-A9BC-49E3-B448-818A6C5412E2}"/>
    <cellStyle name="Logical 2 2 2" xfId="3570" xr:uid="{7C46A76F-82FF-465B-A4FC-D76D587F2480}"/>
    <cellStyle name="Logical 2 2 2 2" xfId="3571" xr:uid="{5E58A5C0-78F2-45F8-A758-BD7D7560AA29}"/>
    <cellStyle name="Logical 2 2 2 3" xfId="3572" xr:uid="{3715A5D4-34B7-464D-A197-AAEA03C4290B}"/>
    <cellStyle name="Logical 2 2 3" xfId="3573" xr:uid="{C530B2F8-3D4F-4AE3-9D9D-DB33FC9D09D3}"/>
    <cellStyle name="Logical 2 2 3 2" xfId="3574" xr:uid="{780A4380-FE26-4EEF-BB5E-00E5E2329267}"/>
    <cellStyle name="Logical 2 2 3 3" xfId="3575" xr:uid="{0AC65C73-9DDD-4B46-BD33-9E2A11F34D3F}"/>
    <cellStyle name="Logical 2 2 4" xfId="3576" xr:uid="{EE1EEC66-EC52-408F-A801-251ADD118069}"/>
    <cellStyle name="Logical 2 2 4 2" xfId="3577" xr:uid="{BB45A76E-907C-4885-984A-B3AE0D67ABF5}"/>
    <cellStyle name="Logical 2 2 4 3" xfId="3578" xr:uid="{5980F715-9E60-43E3-B235-9DF1B9FF1406}"/>
    <cellStyle name="Logical 2 2 5" xfId="3579" xr:uid="{4CF53B14-6CE2-49D3-8349-232E019DD006}"/>
    <cellStyle name="Logical 2 2 5 2" xfId="3580" xr:uid="{2EDF6AC5-C4F7-4692-8CF9-2DB26C931853}"/>
    <cellStyle name="Logical 2 2 5 3" xfId="3581" xr:uid="{C98710C7-EF00-4CF3-B30E-C05770492B2E}"/>
    <cellStyle name="Logical 2 2 6" xfId="3582" xr:uid="{B723FC25-728B-416E-B0D6-1B2CB04D3CEF}"/>
    <cellStyle name="Logical 2 2 6 2" xfId="3583" xr:uid="{457567CB-E3C5-443E-9E2A-B90AF77F40D3}"/>
    <cellStyle name="Logical 2 2 6 3" xfId="3584" xr:uid="{FC57A5C6-7D3D-415B-822D-16C07E67AE4D}"/>
    <cellStyle name="Logical 2 2 7" xfId="3585" xr:uid="{5242570E-26A4-4F38-AB59-57F9770C7528}"/>
    <cellStyle name="Logical 2 2 8" xfId="3586" xr:uid="{F1C56F73-6968-4AF5-842A-4D58647C23B2}"/>
    <cellStyle name="Logical 2 3" xfId="3587" xr:uid="{6AC2E7F1-DA02-438D-9432-C4B6857C18A4}"/>
    <cellStyle name="Logical 2 3 2" xfId="3588" xr:uid="{4ED71267-BDB5-4B1D-AAB9-41D5B3AB3E4B}"/>
    <cellStyle name="Logical 2 3 3" xfId="3589" xr:uid="{4168A54F-CDDC-4228-A81F-8AAF21FFE0D5}"/>
    <cellStyle name="Logical 2 4" xfId="3590" xr:uid="{6BDA1106-506C-4B26-91FE-191B539782B3}"/>
    <cellStyle name="Logical 2 4 2" xfId="3591" xr:uid="{BCDA7ACA-5867-486D-BDF8-77F65C4AAD2B}"/>
    <cellStyle name="Logical 2 4 3" xfId="3592" xr:uid="{A49D7630-8D7B-4C94-9E86-3B8511D6B29D}"/>
    <cellStyle name="Logical 2 5" xfId="3593" xr:uid="{ECC3B2C3-2B5F-4200-8A0E-32BFE2E76E19}"/>
    <cellStyle name="Logical 2 5 2" xfId="3594" xr:uid="{8A2CC4DD-D224-4F03-BF61-052FCC0F17A8}"/>
    <cellStyle name="Logical 2 5 3" xfId="3595" xr:uid="{A03BC492-6708-4497-B568-E9C91E05A84C}"/>
    <cellStyle name="Logical 2 6" xfId="3596" xr:uid="{28D1943E-5A65-4A5C-9802-86784352743E}"/>
    <cellStyle name="Logical 2 6 2" xfId="3597" xr:uid="{DFF17433-AE88-425C-8E97-3501DE13D3C7}"/>
    <cellStyle name="Logical 2 6 3" xfId="3598" xr:uid="{70BE6841-87B6-4746-ACF1-495C8DF60996}"/>
    <cellStyle name="Logical 2 7" xfId="3599" xr:uid="{D3C0313B-6E88-4223-84CB-06E435DDBA59}"/>
    <cellStyle name="Logical 2 7 2" xfId="3600" xr:uid="{798DFAA2-5070-40F5-8866-71950D001941}"/>
    <cellStyle name="Logical 2 7 3" xfId="3601" xr:uid="{50A5FC74-27F0-4DE1-B028-8A117AE8C045}"/>
    <cellStyle name="Logical 2 8" xfId="3602" xr:uid="{0B16232E-C2D1-47DD-93E2-E21E69EDEE26}"/>
    <cellStyle name="Logical 2 9" xfId="3603" xr:uid="{73D2C582-8B87-419F-924F-9E29466C6BBD}"/>
    <cellStyle name="Logical 3" xfId="3604" xr:uid="{42F25C6C-DC87-4275-91A8-3F3580CD6D74}"/>
    <cellStyle name="Logical 3 2" xfId="3605" xr:uid="{FB8C8A12-F603-42F1-A4EE-F15DCC57C9F5}"/>
    <cellStyle name="Logical 3 2 2" xfId="3606" xr:uid="{477A28D0-9B7D-4E16-88F9-7DA4B8A3BEA2}"/>
    <cellStyle name="Logical 3 2 3" xfId="3607" xr:uid="{FCB2FCA7-DFCB-4E9E-8E3F-3A0AA3474623}"/>
    <cellStyle name="Logical 3 3" xfId="3608" xr:uid="{933D633F-C8C5-499E-A8F9-CEF7515269A9}"/>
    <cellStyle name="Logical 3 3 2" xfId="3609" xr:uid="{D603A4BA-7D3F-4F7E-89C9-33B650CBD8C9}"/>
    <cellStyle name="Logical 3 3 3" xfId="3610" xr:uid="{CCD5F438-A6EB-47B3-9A73-D599EDDAA098}"/>
    <cellStyle name="Logical 3 4" xfId="3611" xr:uid="{4C185C81-9C05-4886-8C18-627CD21CDBCE}"/>
    <cellStyle name="Logical 3 4 2" xfId="3612" xr:uid="{17415C8D-DD1F-46A2-85BA-FC011FD535F0}"/>
    <cellStyle name="Logical 3 4 3" xfId="3613" xr:uid="{A64BBF0B-EB30-42D2-9358-9FCE13B99537}"/>
    <cellStyle name="Logical 3 5" xfId="3614" xr:uid="{053574CD-6E02-4039-B666-0432B45DF594}"/>
    <cellStyle name="Logical 3 5 2" xfId="3615" xr:uid="{C71777DD-1E5C-4713-9632-A0F8FB2C2825}"/>
    <cellStyle name="Logical 3 5 3" xfId="3616" xr:uid="{86A545F6-7A03-448C-B1D5-5B36B15458C0}"/>
    <cellStyle name="Logical 3 6" xfId="3617" xr:uid="{AE38D322-4DC5-4992-B858-A03213A8A38A}"/>
    <cellStyle name="Logical 3 6 2" xfId="3618" xr:uid="{911851E7-2D67-4E11-B482-887F0FF958E4}"/>
    <cellStyle name="Logical 3 6 3" xfId="3619" xr:uid="{36B97991-238F-40CA-B5AF-07542C9D1E49}"/>
    <cellStyle name="Logical 3 7" xfId="3620" xr:uid="{2638501D-C0D1-47C5-9E38-2B17BE63EF2B}"/>
    <cellStyle name="Logical 3 8" xfId="3621" xr:uid="{FDD85627-8A72-4A84-BC46-C9A643E50707}"/>
    <cellStyle name="Logical 4" xfId="3622" xr:uid="{F9DA4C91-9339-4369-947E-7F7621AC4BD3}"/>
    <cellStyle name="Logical 4 2" xfId="3623" xr:uid="{2F812B83-EB30-4896-B4B5-6FBDD1B26792}"/>
    <cellStyle name="Logical 4 3" xfId="3624" xr:uid="{DFEE67E5-3BB8-4B48-8F55-E8431005985D}"/>
    <cellStyle name="Logical 5" xfId="3625" xr:uid="{CFB42C70-FFC8-4081-8802-7DD8BB646E87}"/>
    <cellStyle name="Logical 5 2" xfId="3626" xr:uid="{AAE8C6B7-79B7-426A-A938-E25CC00C4BA8}"/>
    <cellStyle name="Logical 5 3" xfId="3627" xr:uid="{4B12F37F-5584-41C4-8428-3C554242C1EE}"/>
    <cellStyle name="Logical 6" xfId="3628" xr:uid="{868B70DA-64FF-489A-B491-A4077C002485}"/>
    <cellStyle name="Logical 6 2" xfId="3629" xr:uid="{C4DDDABB-4332-4DF6-9DDF-FA962FA0B561}"/>
    <cellStyle name="Logical 6 3" xfId="3630" xr:uid="{A8690023-30DE-4423-B2EB-27115D0D4819}"/>
    <cellStyle name="Logical 7" xfId="3631" xr:uid="{2526A110-71E0-4A2E-942A-D14026B6CA09}"/>
    <cellStyle name="Logical 8" xfId="3632" xr:uid="{81581CBF-A3FB-457F-B866-6F104C2957BF}"/>
    <cellStyle name="Map Labels" xfId="18" xr:uid="{1F45CF99-EFF3-4012-8866-0439CC29598B}"/>
    <cellStyle name="Map Labels 2" xfId="3633" xr:uid="{95357A23-FA78-45FC-8FE0-CEB470700FCC}"/>
    <cellStyle name="Map Labels 2 2" xfId="3634" xr:uid="{958DE568-2679-422B-94A7-592F0C904181}"/>
    <cellStyle name="Map Labels 3" xfId="3635" xr:uid="{92955636-3775-42A9-A2DE-A49FED3144F2}"/>
    <cellStyle name="Map Labels 4" xfId="3636" xr:uid="{814C17D0-B03D-450E-A6B5-832DEDE27B5C}"/>
    <cellStyle name="Map Labels 5" xfId="3637" xr:uid="{E89BF978-A1FE-458C-A59B-32CBBEA3FA18}"/>
    <cellStyle name="Map Labels 6" xfId="3638" xr:uid="{79A2A254-C516-46FE-B08B-7B7FF8C01CAD}"/>
    <cellStyle name="Map Legend" xfId="19" xr:uid="{75691D93-DD39-4763-977C-306FB37E1AE0}"/>
    <cellStyle name="Map Legend 2" xfId="3639" xr:uid="{DEDABA5E-C329-4895-84C0-70DE1BFB787D}"/>
    <cellStyle name="Map Legend 2 2" xfId="3640" xr:uid="{651E09A7-E850-4E9C-B3EF-FF9AE839F8AA}"/>
    <cellStyle name="Map Legend 3" xfId="3641" xr:uid="{E2DEEDA3-4B7E-4C54-867A-A0B1CCFEAE0B}"/>
    <cellStyle name="Map Legend 4" xfId="3642" xr:uid="{877DDB34-F8B6-4C06-B2B7-163EFB7A29BA}"/>
    <cellStyle name="Map Legend 5" xfId="3643" xr:uid="{76417D12-2014-4C4B-8648-CCC21EE89345}"/>
    <cellStyle name="Map Legend 6" xfId="3644" xr:uid="{D8F7FBAB-62D4-40BC-90B4-4F10710BFBA4}"/>
    <cellStyle name="Map Title" xfId="20" xr:uid="{13B3B78D-3450-4D4F-B20B-BE15C82AF4DD}"/>
    <cellStyle name="Map Title 2" xfId="3645" xr:uid="{4EE2F57E-5773-49AC-A7C0-5105211DAE03}"/>
    <cellStyle name="Map Title 2 2" xfId="3646" xr:uid="{164126A9-8A9A-4A75-827B-AE057546B7D4}"/>
    <cellStyle name="Map Title 3" xfId="3647" xr:uid="{1F2368AF-4B5A-45AB-920B-71BC9F9DB214}"/>
    <cellStyle name="Map Title 4" xfId="3648" xr:uid="{F443E6B3-BD6A-4C01-8B78-7D1A69C472F2}"/>
    <cellStyle name="Map Title 5" xfId="3649" xr:uid="{BF36EAE2-A307-4196-ADAA-83AA9D0F51B6}"/>
    <cellStyle name="Map Title 6" xfId="3650" xr:uid="{52204C87-1D5B-4414-8CAA-DD67A4DA585C}"/>
    <cellStyle name="Millares [0]_ARE" xfId="3651" xr:uid="{7A5A0AD7-3FE2-444D-93B0-594E74F57A7D}"/>
    <cellStyle name="Millares_ARE" xfId="3652" xr:uid="{63B9030B-2C5B-4DB1-BE4A-615E882D7568}"/>
    <cellStyle name="Milliers [0]_PERSONAL" xfId="3653" xr:uid="{926096D5-8D83-4069-9BB6-6521933A1AFB}"/>
    <cellStyle name="Milliers_PERSONAL" xfId="3654" xr:uid="{23379F86-ADF4-40F2-88AF-703669DA4867}"/>
    <cellStyle name="Moneda [0]_ARE" xfId="3655" xr:uid="{EAE42CE4-B861-4733-AF9F-8C63DFD5D0AE}"/>
    <cellStyle name="Moneda_ARE" xfId="3656" xr:uid="{2476D830-7F37-414E-BA3B-2C0DD4C6E2CA}"/>
    <cellStyle name="Monétaire [0]_PERSONAL" xfId="3657" xr:uid="{32A1F4A2-C81A-4105-AB24-98C7945390FB}"/>
    <cellStyle name="Monétaire_PERSONAL" xfId="3658" xr:uid="{FEE86CE5-EBC0-4EC7-9A84-8497DF311549}"/>
    <cellStyle name="Month" xfId="3659" xr:uid="{7F080549-01C4-4186-806F-3AA6E2B0D297}"/>
    <cellStyle name="N,NNN (blank 0)" xfId="3660" xr:uid="{E14C5BAB-C320-4D31-8CDA-2BEEC9A4946E}"/>
    <cellStyle name="Neutral" xfId="5717" builtinId="28" customBuiltin="1"/>
    <cellStyle name="Neutral 2" xfId="3661" xr:uid="{8FC52777-A781-4581-9A4F-4F1F7805E0A1}"/>
    <cellStyle name="Neutral 2 2" xfId="3662" xr:uid="{DD3E7113-CE60-43DC-AF6E-2A07D4E81C3E}"/>
    <cellStyle name="Neutral 3" xfId="3663" xr:uid="{8F8F0353-84AC-4E88-A01B-AE2F0773D153}"/>
    <cellStyle name="Neutral 4" xfId="3664" xr:uid="{3B25A462-4B58-4A76-ADBE-DED51B5709BA}"/>
    <cellStyle name="no dec" xfId="3665" xr:uid="{4F48BA52-4581-4012-9111-FFCA008A133A}"/>
    <cellStyle name="No-Action" xfId="3666" xr:uid="{92671876-704D-467A-8371-C0C071A57EEE}"/>
    <cellStyle name="No-definido" xfId="3667" xr:uid="{3AC20BC2-E403-43DE-B2CA-0BE023576979}"/>
    <cellStyle name="NoEntry" xfId="3668" xr:uid="{0D299D2C-77E1-477C-BA7B-E49922EC7434}"/>
    <cellStyle name="NoEntry 2" xfId="3669" xr:uid="{B27AA254-E636-493B-B6F8-DD09FC208E96}"/>
    <cellStyle name="Normal" xfId="0" builtinId="0"/>
    <cellStyle name="Normal - Style1" xfId="3670" xr:uid="{F69C2481-85F2-4BE7-A984-3F2CE614C037}"/>
    <cellStyle name="Normal 10" xfId="3671" xr:uid="{BB6CECF5-DB97-4C7D-92E4-F06FD4D143DC}"/>
    <cellStyle name="Normal 10 2" xfId="3672" xr:uid="{E6C08BC5-3E98-4A8D-97C2-D92D772DAA40}"/>
    <cellStyle name="Normal 10 2 2" xfId="3673" xr:uid="{619523A6-32DA-43DF-AD5C-491B49E15D0A}"/>
    <cellStyle name="Normal 10 2 3" xfId="8" xr:uid="{5633C4BF-4E9A-4338-A376-E3592BA46D1F}"/>
    <cellStyle name="Normal 10 2 4" xfId="3674" xr:uid="{ED119A8E-FA7E-4FDD-BAAC-9C92394F5F9A}"/>
    <cellStyle name="Normal 10 2 4 2" xfId="3675" xr:uid="{9B9F3802-D76C-40DE-AD29-7115B7EB1FBA}"/>
    <cellStyle name="Normal 10 2 4 2 2" xfId="3676" xr:uid="{1AF1D3F6-CD2C-42FE-B091-50E6DA1DF1DC}"/>
    <cellStyle name="Normal 10 2 4 2 2 2" xfId="3677" xr:uid="{2D3791BC-9738-4612-9472-5065B8415334}"/>
    <cellStyle name="Normal 10 2 4 2 3" xfId="3678" xr:uid="{EAD18A29-FB2B-496D-AAC8-B938388B0AE3}"/>
    <cellStyle name="Normal 10 2 4 3" xfId="3679" xr:uid="{0A2D4719-AC17-4A47-8F4F-B9787A09D30C}"/>
    <cellStyle name="Normal 10 2 4 3 2" xfId="3680" xr:uid="{8ABF2CFD-830A-4D93-8A89-739DA270FCDD}"/>
    <cellStyle name="Normal 10 2 4 4" xfId="3681" xr:uid="{9187A12B-2BA0-4A53-BC57-C6B0D9893292}"/>
    <cellStyle name="Normal 10 2 5" xfId="3682" xr:uid="{E1870862-8CDC-4137-88DE-0BFBF6B8523A}"/>
    <cellStyle name="Normal 10 2 5 2" xfId="3683" xr:uid="{0E5A75DE-542A-44E6-B7F1-241757F7B53C}"/>
    <cellStyle name="Normal 10 2 5 2 2" xfId="3684" xr:uid="{C0AA90AF-3B6C-44E0-B748-B1AAAC30C6B1}"/>
    <cellStyle name="Normal 10 2 5 3" xfId="3685" xr:uid="{5E4F9874-0E3F-4465-B013-E24C62C5ABF3}"/>
    <cellStyle name="Normal 10 2 6" xfId="3686" xr:uid="{4C20DEF0-F3E5-4578-A94C-D989D6527070}"/>
    <cellStyle name="Normal 10 2 6 2" xfId="3687" xr:uid="{995F3673-B2BC-4164-9A6E-5C07FE1BB691}"/>
    <cellStyle name="Normal 10 2 7" xfId="3688" xr:uid="{F8151A9F-0909-438B-A001-C44237F66842}"/>
    <cellStyle name="Normal 10 3" xfId="3689" xr:uid="{17D26B5A-2ED2-4603-B73B-C31FEA7B84BF}"/>
    <cellStyle name="Normal 10 3 2" xfId="3690" xr:uid="{58DF5266-2CF9-4418-B2AC-902A14A41E2A}"/>
    <cellStyle name="Normal 10 4" xfId="3691" xr:uid="{1256D0B5-D7A7-47AD-B188-965411118625}"/>
    <cellStyle name="Normal 10 4 2" xfId="3692" xr:uid="{2E7DFC9E-E714-4C03-A3ED-13D0B22E5458}"/>
    <cellStyle name="Normal 10 5" xfId="3693" xr:uid="{666418C7-23E1-4F2B-9BA0-4CC9A5456801}"/>
    <cellStyle name="Normal 100" xfId="3694" xr:uid="{CFD162BB-F9D0-4894-931A-A419A7BDEBD1}"/>
    <cellStyle name="Normal 101" xfId="3695" xr:uid="{FAD2ADDE-9576-481F-9DF8-EE66F048B41B}"/>
    <cellStyle name="Normal 102" xfId="3696" xr:uid="{128A6001-32FE-4D2E-8BC3-229F65E43D90}"/>
    <cellStyle name="Normal 103" xfId="3697" xr:uid="{5F11F095-294E-4EAB-97B3-D4E3D617FB0C}"/>
    <cellStyle name="Normal 103 2" xfId="3698" xr:uid="{E026FD8F-2B26-4413-B80B-66F4F15A339E}"/>
    <cellStyle name="Normal 103 2 2" xfId="3699" xr:uid="{9F5CD524-0869-4642-B804-E07EACCA3A51}"/>
    <cellStyle name="Normal 103 2 2 2" xfId="3700" xr:uid="{40330B9C-8F9B-45D9-8472-7442AC6B3693}"/>
    <cellStyle name="Normal 103 2 2 2 2" xfId="3701" xr:uid="{2E265053-5DBD-4B2B-B4F1-9F122A145826}"/>
    <cellStyle name="Normal 103 2 2 2 2 2" xfId="3702" xr:uid="{4D5E300B-47E9-4C8D-83DA-3C64DE5721EF}"/>
    <cellStyle name="Normal 103 2 2 2 3" xfId="3703" xr:uid="{C478F6FD-12C7-409D-A5DD-A85F302C4647}"/>
    <cellStyle name="Normal 103 2 2 3" xfId="3704" xr:uid="{B55881D0-3F47-4CA4-B946-6B8E01269E97}"/>
    <cellStyle name="Normal 103 2 2 3 2" xfId="3705" xr:uid="{D6019981-2A0D-4865-B7CC-D8F0C3EFAC35}"/>
    <cellStyle name="Normal 103 2 2 4" xfId="3706" xr:uid="{A0BFE65F-BEA5-4D97-929D-26897A6DB95B}"/>
    <cellStyle name="Normal 103 2 3" xfId="3707" xr:uid="{03ECDADC-C0DD-45E6-A975-7776524C3836}"/>
    <cellStyle name="Normal 103 2 3 2" xfId="3708" xr:uid="{E224281B-EC5C-4DA4-BFF0-9E29607A8E0E}"/>
    <cellStyle name="Normal 103 2 3 2 2" xfId="3709" xr:uid="{C7D9DFE6-792C-4EC6-A3B9-21C4831E4A86}"/>
    <cellStyle name="Normal 103 2 3 3" xfId="3710" xr:uid="{6031BD03-E91C-4B42-82B9-B149D73FB531}"/>
    <cellStyle name="Normal 103 2 4" xfId="3711" xr:uid="{C348E893-5BD4-43E0-A4DE-9D2770FDF259}"/>
    <cellStyle name="Normal 103 2 4 2" xfId="3712" xr:uid="{3EDA5065-C0B9-4D48-AA27-880DE88C1A51}"/>
    <cellStyle name="Normal 103 2 5" xfId="3713" xr:uid="{AD27821A-5219-4C57-9819-E8977D66C181}"/>
    <cellStyle name="Normal 103 3" xfId="3714" xr:uid="{C769C311-6147-4BF5-BBCD-BA6501C7391F}"/>
    <cellStyle name="Normal 103 3 2" xfId="3715" xr:uid="{C87D6B8A-0A0F-4928-BEB7-F0B3B1FD52BE}"/>
    <cellStyle name="Normal 103 4" xfId="3716" xr:uid="{170172E0-1A63-47A7-8CA5-2644030A132F}"/>
    <cellStyle name="Normal 104" xfId="3717" xr:uid="{12F62343-4F2B-4ADF-99F5-E353F4821533}"/>
    <cellStyle name="Normal 105" xfId="3718" xr:uid="{98907F1E-A384-43CC-8775-FC515A050A2B}"/>
    <cellStyle name="Normal 105 2" xfId="3719" xr:uid="{C400FA39-988B-43BF-8E63-142BEAC41656}"/>
    <cellStyle name="Normal 106" xfId="3720" xr:uid="{58781771-4C14-4E0C-AD7D-A4C882B965F0}"/>
    <cellStyle name="Normal 106 2" xfId="3721" xr:uid="{D1C641FB-5DEB-4A94-A737-FD0196F763A2}"/>
    <cellStyle name="Normal 107" xfId="3722" xr:uid="{23F1521C-8239-40D3-AD07-3F9DA55236C1}"/>
    <cellStyle name="Normal 107 2" xfId="3723" xr:uid="{0C53597C-8099-4CB4-94E3-E5C5108BA4F3}"/>
    <cellStyle name="Normal 107 2 2" xfId="3724" xr:uid="{400637DF-C245-44D3-9940-D29967CAEEDB}"/>
    <cellStyle name="Normal 107 2 2 2" xfId="3725" xr:uid="{98B8319A-DECF-4921-B4ED-6A11CB270CF0}"/>
    <cellStyle name="Normal 107 2 3" xfId="3726" xr:uid="{343A6211-2DDC-45D6-8148-A5AE44D32565}"/>
    <cellStyle name="Normal 107 3" xfId="3727" xr:uid="{D07785B9-2BC8-4F2E-A6BC-E62A5162AB08}"/>
    <cellStyle name="Normal 107 3 2" xfId="3728" xr:uid="{35E6C7CF-5AB6-4D97-91EB-A09BD6C1D88E}"/>
    <cellStyle name="Normal 107 4" xfId="3729" xr:uid="{8792B60D-F5F6-4168-A524-DF046F5635EC}"/>
    <cellStyle name="Normal 108" xfId="3730" xr:uid="{61AD1BE8-DEEA-406A-8A14-945B305675BA}"/>
    <cellStyle name="Normal 108 2" xfId="3731" xr:uid="{3C4902E9-1954-449D-8F89-9128559DD938}"/>
    <cellStyle name="Normal 108 2 2" xfId="3732" xr:uid="{6C77E2DF-D0D7-42FA-8997-9FF49BA5D6C5}"/>
    <cellStyle name="Normal 108 3" xfId="3733" xr:uid="{8A0D9057-67A3-4749-B33C-B72CAB28C193}"/>
    <cellStyle name="Normal 108 3 2" xfId="3734" xr:uid="{8BDBFA4C-2C2C-44BE-81F8-C5A34F3E6270}"/>
    <cellStyle name="Normal 108 3 2 2" xfId="3735" xr:uid="{A9D42CA2-1B3C-4578-85A6-54EFE65DE6BC}"/>
    <cellStyle name="Normal 108 3 2 2 2" xfId="3736" xr:uid="{15F67BC8-8A2E-4FF1-8E18-876BF08CA770}"/>
    <cellStyle name="Normal 108 3 2 2 3" xfId="3737" xr:uid="{106A6A72-5002-4CDB-8DCE-A14D75661D31}"/>
    <cellStyle name="Normal 108 3 2 3" xfId="3738" xr:uid="{992C6B0A-22D1-4323-B4A9-5FFE4D6D160E}"/>
    <cellStyle name="Normal 108 3 3" xfId="3739" xr:uid="{E8DE1388-1BCA-462E-A3A1-DD40D68C8E0A}"/>
    <cellStyle name="Normal 108 4" xfId="3740" xr:uid="{9AC65A91-AA56-4278-8C3D-77F3400A0A85}"/>
    <cellStyle name="Normal 109" xfId="3741" xr:uid="{823DEAE6-D5BA-449A-A914-65D97F8C0970}"/>
    <cellStyle name="Normal 109 2" xfId="3742" xr:uid="{05F29B72-BE12-462E-9A29-4026F55DAB27}"/>
    <cellStyle name="Normal 109 2 2" xfId="3743" xr:uid="{A7C93002-73F8-4950-9070-708FB46912DC}"/>
    <cellStyle name="Normal 109 3" xfId="3744" xr:uid="{3DFCE585-0A87-4366-88A8-2A87A60E1926}"/>
    <cellStyle name="Normal 11" xfId="3745" xr:uid="{CA4B10CA-1114-4E4F-B34B-A0A7D7A60E8B}"/>
    <cellStyle name="Normal 11 2" xfId="3746" xr:uid="{607CA33F-F49F-4B82-AC5B-01BCAF915BC5}"/>
    <cellStyle name="Normal 11 2 2" xfId="3747" xr:uid="{E77CED9B-A3F5-40A4-9C85-10A7D46ECCF9}"/>
    <cellStyle name="Normal 11 3" xfId="3748" xr:uid="{6A8A87A7-B82D-43CE-948F-701DC63C970A}"/>
    <cellStyle name="Normal 11 3 2" xfId="3749" xr:uid="{754FAD39-338F-4A22-AFAA-A6B32417832E}"/>
    <cellStyle name="Normal 11 3 2 2" xfId="3750" xr:uid="{E4F4E000-DAA8-4A81-A0A8-49BF8739B3F9}"/>
    <cellStyle name="Normal 11 3 3" xfId="3751" xr:uid="{FFF5BD4F-C72A-41C6-91B8-837AC6AE5579}"/>
    <cellStyle name="Normal 11 3 3 2" xfId="3752" xr:uid="{810FA1E9-8720-469D-B2EA-941F93FA0311}"/>
    <cellStyle name="Normal 11 3 4" xfId="3753" xr:uid="{DAC5B0D5-A47C-41A6-9508-A3C22B9F1B9B}"/>
    <cellStyle name="Normal 11 4" xfId="3754" xr:uid="{C98E8F1D-0EBC-4CCF-87ED-2342C3C11D70}"/>
    <cellStyle name="Normal 11 4 2" xfId="3755" xr:uid="{C8DB9443-6EDA-4330-AD4D-DD8211E09A00}"/>
    <cellStyle name="Normal 11 4 2 2" xfId="3756" xr:uid="{09B6B8CC-9F90-4556-BCBE-A00246B2F9E7}"/>
    <cellStyle name="Normal 11 4 2 2 2" xfId="3757" xr:uid="{FABE56DF-9268-41D1-A0F3-E77A941D6A9C}"/>
    <cellStyle name="Normal 11 4 2 3" xfId="3758" xr:uid="{05781D1D-5496-4949-85BC-2BBA2307E6A9}"/>
    <cellStyle name="Normal 11 4 3" xfId="3759" xr:uid="{89D0C5AC-720D-432D-8872-F3259B724F49}"/>
    <cellStyle name="Normal 11 4 3 2" xfId="3760" xr:uid="{F61F3730-D56A-464F-B3B3-1113D5477111}"/>
    <cellStyle name="Normal 11 4 4" xfId="3761" xr:uid="{F0218AEE-0B2D-45EF-9C7C-D23C3F329B49}"/>
    <cellStyle name="Normal 11 5" xfId="3762" xr:uid="{657F66C3-B709-4FA2-AA63-7BF0463BC60B}"/>
    <cellStyle name="Normal 11 5 2" xfId="3763" xr:uid="{46F18AE6-1F56-489D-AB4D-AEFC94F8CE22}"/>
    <cellStyle name="Normal 11 5 2 2" xfId="3764" xr:uid="{31A58C51-A730-4E72-A13D-646A62A078AF}"/>
    <cellStyle name="Normal 11 5 3" xfId="3765" xr:uid="{38C41E21-B0EB-4962-8D46-EA9183309408}"/>
    <cellStyle name="Normal 11 6" xfId="3766" xr:uid="{38FE51D1-65E3-4461-AF0D-7F8A76E080DC}"/>
    <cellStyle name="Normal 11 6 2" xfId="3767" xr:uid="{CDCBBECC-8903-407D-936D-546335F86D1D}"/>
    <cellStyle name="Normal 11 7" xfId="3768" xr:uid="{35B5D371-0A65-4FFB-8CD8-B85E3C8479EE}"/>
    <cellStyle name="Normal 110" xfId="3769" xr:uid="{969D1BB5-CCA3-4103-91CD-3DBA333AE52E}"/>
    <cellStyle name="Normal 110 2" xfId="3770" xr:uid="{1FD69A43-FC05-4C13-9144-24F13E74AE99}"/>
    <cellStyle name="Normal 110 2 2" xfId="3771" xr:uid="{E4D0DE62-85B7-4E6A-8F80-BC74B6486539}"/>
    <cellStyle name="Normal 110 3" xfId="3772" xr:uid="{98EECD4C-B0B8-4CD0-B28B-3EE7F45D023D}"/>
    <cellStyle name="Normal 111" xfId="3773" xr:uid="{03854F86-4189-4129-B98F-7B2932EB16BF}"/>
    <cellStyle name="Normal 111 2" xfId="3774" xr:uid="{C58B5D99-C4F3-4652-8014-4570C2D9F41C}"/>
    <cellStyle name="Normal 111 2 2" xfId="3775" xr:uid="{9543FB60-5A38-4E4E-843D-2047FBB22DA9}"/>
    <cellStyle name="Normal 111 2 2 2" xfId="3776" xr:uid="{8BE76721-B3D2-43AD-A518-0D98F6A147BC}"/>
    <cellStyle name="Normal 111 2 2 2 2" xfId="3777" xr:uid="{367CF677-B487-400D-B9CB-EE03FEBE6519}"/>
    <cellStyle name="Normal 111 2 2 2 2 2" xfId="3778" xr:uid="{7B76F813-9208-4DDA-BA91-040C3CB5B835}"/>
    <cellStyle name="Normal 111 2 2 2 2 3" xfId="3779" xr:uid="{F43D6ABC-26A4-40CD-9E0A-3B2EB21CBBA2}"/>
    <cellStyle name="Normal 111 2 2 2 3" xfId="3780" xr:uid="{A2A2D1BD-19A0-4115-B07C-1DB3B6842208}"/>
    <cellStyle name="Normal 111 2 2 3" xfId="3781" xr:uid="{0CB5578B-1FE7-4D48-970B-409D00C196AB}"/>
    <cellStyle name="Normal 111 2 3" xfId="3782" xr:uid="{069C205F-E683-4DF8-8533-CBE081279E17}"/>
    <cellStyle name="Normal 111 2 3 2" xfId="3783" xr:uid="{679509DE-7F44-4B7D-B168-818E888DFB8D}"/>
    <cellStyle name="Normal 111 2 3 2 2" xfId="3784" xr:uid="{7D4E8D60-0E68-402D-842B-F3FFBCAC8C68}"/>
    <cellStyle name="Normal 111 2 3 2 3" xfId="3785" xr:uid="{71FC6690-51B2-45AB-AE49-8CAE72663D58}"/>
    <cellStyle name="Normal 111 2 3 3" xfId="3786" xr:uid="{0F77ADC6-9391-414D-A9CD-734839CD2209}"/>
    <cellStyle name="Normal 111 2 4" xfId="3787" xr:uid="{4B91DF17-625C-4091-AFFC-BEA0B9B72809}"/>
    <cellStyle name="Normal 111 3" xfId="3788" xr:uid="{833BC0A1-2018-43F5-A943-7A36C1E9E5CD}"/>
    <cellStyle name="Normal 111 3 2" xfId="3789" xr:uid="{2285A2DD-E423-441E-945D-76CF6A527B85}"/>
    <cellStyle name="Normal 111 3 2 2" xfId="3790" xr:uid="{6ADBD689-F1AA-4A06-B410-1D4B799D273E}"/>
    <cellStyle name="Normal 111 3 3" xfId="3791" xr:uid="{9D1F2D4F-2502-4424-82AA-43488D14FD24}"/>
    <cellStyle name="Normal 111 4" xfId="3792" xr:uid="{D16BEA7D-0082-4E76-82EE-736DBFBDC3E9}"/>
    <cellStyle name="Normal 111 4 2" xfId="3793" xr:uid="{45E4CEC5-1213-4B45-8E07-508413DD355F}"/>
    <cellStyle name="Normal 111 5" xfId="3794" xr:uid="{F0C3AE53-52A4-4073-A3E0-5FFA2635755D}"/>
    <cellStyle name="Normal 112" xfId="3795" xr:uid="{DB1552A1-7FC3-477B-879B-9FD0868A10C9}"/>
    <cellStyle name="Normal 112 2" xfId="3796" xr:uid="{373412BF-200F-4B63-B6DC-835977E42919}"/>
    <cellStyle name="Normal 112 2 2" xfId="3797" xr:uid="{5DDF76BC-BB0E-4AEA-A068-6B712BFEEE01}"/>
    <cellStyle name="Normal 112 2 2 2" xfId="3798" xr:uid="{7C2F87AB-4D01-4D3B-8F88-532684D36AA8}"/>
    <cellStyle name="Normal 112 2 3" xfId="3799" xr:uid="{256FDB8A-3C99-4123-A52A-CB9D515B8A75}"/>
    <cellStyle name="Normal 112 3" xfId="3800" xr:uid="{3C07D586-5252-45D9-AB66-0AEA8B59B910}"/>
    <cellStyle name="Normal 112 3 2" xfId="3801" xr:uid="{C954231D-907D-4794-95E4-8DAEFEE69CAF}"/>
    <cellStyle name="Normal 112 4" xfId="3802" xr:uid="{BD7CA123-8E97-4F3A-A43C-ABD939A9FD5D}"/>
    <cellStyle name="Normal 113" xfId="3803" xr:uid="{81C0E5A5-27A2-4C87-96F3-D8971B61A766}"/>
    <cellStyle name="Normal 113 2" xfId="3804" xr:uid="{B04EB13C-2EC4-455C-BB80-FF5833F7146E}"/>
    <cellStyle name="Normal 113 2 2" xfId="3805" xr:uid="{F368F249-17C1-4479-8E3F-10759EB5467F}"/>
    <cellStyle name="Normal 113 2 2 2" xfId="3806" xr:uid="{1BBBD20C-31B7-47DE-B39F-0430822FA028}"/>
    <cellStyle name="Normal 113 2 2 2 2" xfId="3807" xr:uid="{C42D2285-01D2-4B0D-91A2-D3DDE411ACEF}"/>
    <cellStyle name="Normal 113 2 2 2 2 2" xfId="3808" xr:uid="{6A748D07-508B-40B1-94E5-4747885496BD}"/>
    <cellStyle name="Normal 113 2 2 2 3" xfId="3809" xr:uid="{BA2B73F8-2DBA-47AA-97FD-51339DA8EC11}"/>
    <cellStyle name="Normal 113 2 2 3" xfId="3810" xr:uid="{F7BC99DA-ABB6-4457-893B-A9618DA2EFF7}"/>
    <cellStyle name="Normal 113 2 2 3 2" xfId="3811" xr:uid="{1ABCEF55-AD43-4066-BAF3-58B7FD63EDB2}"/>
    <cellStyle name="Normal 113 2 2 4" xfId="3812" xr:uid="{4276B7CC-8A75-46CD-B783-1C687B31CECA}"/>
    <cellStyle name="Normal 113 2 3" xfId="3813" xr:uid="{19371E9F-0682-41F9-9DAA-8F52C31E3791}"/>
    <cellStyle name="Normal 113 2 3 2" xfId="3814" xr:uid="{DE10FDEB-506F-427B-9211-A574AB298990}"/>
    <cellStyle name="Normal 113 2 3 2 2" xfId="3815" xr:uid="{87F0FF56-823E-4D4C-9C58-00E58501C099}"/>
    <cellStyle name="Normal 113 2 3 3" xfId="3816" xr:uid="{DC7F4D15-CBD2-4519-8ED1-7DD837CF1323}"/>
    <cellStyle name="Normal 113 2 4" xfId="3817" xr:uid="{88FECF82-0A0C-4561-8F01-73B39F437E39}"/>
    <cellStyle name="Normal 113 2 4 2" xfId="3818" xr:uid="{B8CE0A51-1676-4E94-8BBB-429F4DDBF109}"/>
    <cellStyle name="Normal 113 2 5" xfId="3819" xr:uid="{AA44CDC6-67A4-40A0-9CDA-E7DE5640D2F2}"/>
    <cellStyle name="Normal 113 3" xfId="3820" xr:uid="{8E0B96D8-BE11-423C-8588-9ADA2AE34027}"/>
    <cellStyle name="Normal 113 3 2" xfId="3821" xr:uid="{13D1CB12-37CC-4C5E-8AA2-226E1C3AD0D7}"/>
    <cellStyle name="Normal 113 3 2 2" xfId="3822" xr:uid="{290CB4DB-393D-4876-94FE-8E238D408FCF}"/>
    <cellStyle name="Normal 113 3 2 2 2" xfId="3823" xr:uid="{1D4CD0EE-31B4-4EEB-A84C-829FFD8634C3}"/>
    <cellStyle name="Normal 113 3 2 3" xfId="3824" xr:uid="{F967E2C0-4F53-4566-82B5-D3FA890CD4C0}"/>
    <cellStyle name="Normal 113 3 3" xfId="3825" xr:uid="{C445961E-336E-484A-8EB4-9F97AE69BAE5}"/>
    <cellStyle name="Normal 113 3 3 2" xfId="3826" xr:uid="{934BEEEF-BF4B-4AB0-9A1F-791BAD8CCA6F}"/>
    <cellStyle name="Normal 113 3 4" xfId="3827" xr:uid="{4CC4EEA9-0549-48C1-8E63-B85622B7B008}"/>
    <cellStyle name="Normal 113 4" xfId="3828" xr:uid="{1E1960B5-A995-4B31-80C6-DDF61A11A269}"/>
    <cellStyle name="Normal 113 4 2" xfId="3829" xr:uid="{DE008B11-EE3D-47D6-895A-CF450D230F8F}"/>
    <cellStyle name="Normal 113 4 2 2" xfId="3830" xr:uid="{21CEE136-933C-4395-A041-A9875C7121A4}"/>
    <cellStyle name="Normal 113 4 3" xfId="3831" xr:uid="{E7DC45AD-1A98-4FAC-B6B5-EBDD0E07A4F9}"/>
    <cellStyle name="Normal 113 5" xfId="3832" xr:uid="{E3355937-E078-4337-AB14-5845D8C636A6}"/>
    <cellStyle name="Normal 113 5 2" xfId="3833" xr:uid="{5E397F09-3240-4F5A-B979-BA1B4D427A1E}"/>
    <cellStyle name="Normal 113 6" xfId="3834" xr:uid="{804D06D0-CE0A-44E3-A093-BE6F95B6981C}"/>
    <cellStyle name="Normal 114" xfId="3835" xr:uid="{35965F7D-692B-4442-8812-48F10FFB7601}"/>
    <cellStyle name="Normal 114 2" xfId="3836" xr:uid="{0EFB9AA2-16D5-45B2-898A-AE4B83159606}"/>
    <cellStyle name="Normal 114 2 2" xfId="3837" xr:uid="{983449E9-D450-4F82-BEA8-B7CF3E4AF051}"/>
    <cellStyle name="Normal 115" xfId="3838" xr:uid="{B1CB3E5D-7A9A-4870-B40E-77BEA3C1070E}"/>
    <cellStyle name="Normal 115 2" xfId="3839" xr:uid="{6EAD596C-195B-4AB8-B723-E31EE02EB2E5}"/>
    <cellStyle name="Normal 115 2 2" xfId="3840" xr:uid="{8A2024E4-8DC7-427C-AA80-11763459F211}"/>
    <cellStyle name="Normal 115 3" xfId="3841" xr:uid="{28C243DB-0205-4D49-8BD9-F2EB9DD74F40}"/>
    <cellStyle name="Normal 116" xfId="3842" xr:uid="{37D1226C-66DC-40ED-BD4E-F8DD08CE7104}"/>
    <cellStyle name="Normal 116 2" xfId="3843" xr:uid="{25C41AD7-2AF4-47E3-828B-4E79B4629C37}"/>
    <cellStyle name="Normal 116 2 2" xfId="3844" xr:uid="{5B4F58EA-47CE-404D-9B60-36139E980F2D}"/>
    <cellStyle name="Normal 116 3" xfId="3845" xr:uid="{632E7C80-F7E2-40BC-8C92-90609E5FD286}"/>
    <cellStyle name="Normal 117" xfId="3846" xr:uid="{8949EDAA-2C16-4483-9E08-881057475270}"/>
    <cellStyle name="Normal 117 2" xfId="3847" xr:uid="{7AF0FA37-D4A1-4021-941A-942469EAF43E}"/>
    <cellStyle name="Normal 118" xfId="3848" xr:uid="{F9AA4741-E82D-4A5B-B841-8A669533A719}"/>
    <cellStyle name="Normal 118 2" xfId="3849" xr:uid="{201E7DAF-494D-4514-AF63-800EE38820F1}"/>
    <cellStyle name="Normal 119" xfId="3850" xr:uid="{B00A7155-E561-4FE9-8052-8D1132C43E8F}"/>
    <cellStyle name="Normal 119 2" xfId="3851" xr:uid="{B5656117-AA78-4608-B41C-D4771EB85EAC}"/>
    <cellStyle name="Normal 119 2 2" xfId="3852" xr:uid="{66A53FDC-8E97-400F-B04A-AF1B7AD434D9}"/>
    <cellStyle name="Normal 119 2 2 2" xfId="3853" xr:uid="{DACF0437-AD2D-409D-91FF-8CF9F1739168}"/>
    <cellStyle name="Normal 119 2 3" xfId="3854" xr:uid="{B2DD2E07-3A0D-4F2E-A54A-8AC96ADF890E}"/>
    <cellStyle name="Normal 119 3" xfId="3855" xr:uid="{31D27A0E-28C7-418C-BB53-7CA8A4C5CBD1}"/>
    <cellStyle name="Normal 119 3 2" xfId="3856" xr:uid="{8A60CFA8-2524-4B90-A9BF-683954B499CA}"/>
    <cellStyle name="Normal 119 4" xfId="3857" xr:uid="{421D53CF-E0F2-44BD-90EA-D7F832E9AAEB}"/>
    <cellStyle name="Normal 12" xfId="3858" xr:uid="{5552337C-1164-4B9E-A0E8-0D614B7F7FEC}"/>
    <cellStyle name="Normal 12 2" xfId="3859" xr:uid="{7FDFB8F9-56E0-4C61-A693-D50904953AED}"/>
    <cellStyle name="Normal 12 2 2" xfId="3860" xr:uid="{9FF3C689-8A2F-4FC8-B88E-8442097CBE7E}"/>
    <cellStyle name="Normal 12 3" xfId="3861" xr:uid="{5B39A44C-7557-4201-8894-DCF62B10452C}"/>
    <cellStyle name="Normal 12 3 2" xfId="3862" xr:uid="{093237CE-5741-475C-9779-8F38DD1C8455}"/>
    <cellStyle name="Normal 12 3 2 2" xfId="3863" xr:uid="{3C8CE344-794B-4B16-B667-4B47582171F8}"/>
    <cellStyle name="Normal 12 3 2 2 2" xfId="3864" xr:uid="{9F1A6C34-0A61-4B94-8797-C168BD0492A0}"/>
    <cellStyle name="Normal 12 3 2 3" xfId="3865" xr:uid="{4262EC37-0784-4180-9286-514B89204EFA}"/>
    <cellStyle name="Normal 12 3 3" xfId="3866" xr:uid="{C9CE1C66-AF31-4FF3-AAE9-64F627EABC46}"/>
    <cellStyle name="Normal 12 3 3 2" xfId="3867" xr:uid="{EBA2560F-9E89-429A-AEA8-81A31F722A71}"/>
    <cellStyle name="Normal 12 3 4" xfId="3868" xr:uid="{B88A2E47-4C80-4946-9C6C-41E13532DA64}"/>
    <cellStyle name="Normal 12 4" xfId="3869" xr:uid="{5B7EBEF5-76ED-401B-9225-828DFDA31F47}"/>
    <cellStyle name="Normal 12 4 2" xfId="3870" xr:uid="{B330442F-788E-4312-A285-B8FC29FC85EE}"/>
    <cellStyle name="Normal 12 4 2 2" xfId="3871" xr:uid="{67803DC2-1D82-4A99-9234-CD8DE09E9233}"/>
    <cellStyle name="Normal 12 4 3" xfId="3872" xr:uid="{B1DFC223-6980-4884-BA21-3EA6DE6ED950}"/>
    <cellStyle name="Normal 12 5" xfId="3873" xr:uid="{0E60170A-875B-4965-B93E-59873E7634AA}"/>
    <cellStyle name="Normal 12 5 2" xfId="3874" xr:uid="{1BFE2672-B3DD-4AB7-A987-529BCFA81071}"/>
    <cellStyle name="Normal 12 6" xfId="3875" xr:uid="{2F9CFD10-3327-4BC4-B1E0-105040408C5E}"/>
    <cellStyle name="Normal 120" xfId="3876" xr:uid="{4BA50CE7-A696-4879-A549-32DB02117C5F}"/>
    <cellStyle name="Normal 120 2" xfId="3877" xr:uid="{8628F094-3C2C-4157-BE20-5E9AEA2DF3C9}"/>
    <cellStyle name="Normal 120 2 2" xfId="3878" xr:uid="{A568A4C2-7C37-4A78-A805-289A0EADB571}"/>
    <cellStyle name="Normal 120 2 2 2" xfId="3879" xr:uid="{CB67E5C4-D4F2-404B-861A-69E5730AB2A2}"/>
    <cellStyle name="Normal 120 2 3" xfId="3880" xr:uid="{935B5B7C-0D8E-41F0-99BD-C3D87BB22942}"/>
    <cellStyle name="Normal 120 3" xfId="3881" xr:uid="{B262C758-C938-4F05-96AD-20236906A9A5}"/>
    <cellStyle name="Normal 120 3 2" xfId="3882" xr:uid="{24F9AB75-D5DE-4069-BD80-9DE461128B38}"/>
    <cellStyle name="Normal 120 4" xfId="3883" xr:uid="{C27F441A-D7DD-4CFD-BB3A-A07DE39333BA}"/>
    <cellStyle name="Normal 121" xfId="3884" xr:uid="{D0C9FD0D-9AFE-4C42-BBE0-FD19626F9B9C}"/>
    <cellStyle name="Normal 121 2" xfId="3885" xr:uid="{AF7F9DBB-F18F-4A92-B9EF-463BE1A746AB}"/>
    <cellStyle name="Normal 121 2 2" xfId="3886" xr:uid="{7BD3EC1B-77CD-4C6F-B478-B1BBD2CCFDD0}"/>
    <cellStyle name="Normal 121 2 2 2" xfId="3887" xr:uid="{9350AB85-40E1-4A3D-8990-28394BC4F2FA}"/>
    <cellStyle name="Normal 121 2 2 3" xfId="3888" xr:uid="{06F68159-381C-4BF7-B9CD-2DFE32033FBE}"/>
    <cellStyle name="Normal 121 2 3" xfId="3889" xr:uid="{63429F7E-F185-4683-A905-C03BC8643DF2}"/>
    <cellStyle name="Normal 121 3" xfId="3890" xr:uid="{DEBFB536-1971-4A7F-B1A7-628F4A6A6E17}"/>
    <cellStyle name="Normal 122" xfId="3891" xr:uid="{811632D4-00BF-40B2-907C-CE2B634D3CB2}"/>
    <cellStyle name="Normal 122 2" xfId="3892" xr:uid="{6F9D8489-5EAD-4B1F-9299-02DA1AB88137}"/>
    <cellStyle name="Normal 123" xfId="3893" xr:uid="{4042024C-85D3-45F1-9408-ED8340655C3C}"/>
    <cellStyle name="Normal 123 2" xfId="3894" xr:uid="{7DE91AEE-6345-4B85-A2AD-48DD5409C668}"/>
    <cellStyle name="Normal 123 2 2" xfId="3895" xr:uid="{D46D90EF-6CF2-4847-AD4E-CFD73102F56F}"/>
    <cellStyle name="Normal 123 3" xfId="3896" xr:uid="{8C491FD0-5946-4B59-AEFB-AD9B57044256}"/>
    <cellStyle name="Normal 124" xfId="3897" xr:uid="{74B86201-4CA8-40C1-A348-5006C537C705}"/>
    <cellStyle name="Normal 124 2" xfId="3898" xr:uid="{7BFC9DB9-91AA-4E10-A8B8-3CCBB8BFB0CA}"/>
    <cellStyle name="Normal 124 2 2" xfId="3899" xr:uid="{11AF43DC-D8F3-4F10-AFE6-294BCE6A219C}"/>
    <cellStyle name="Normal 124 3" xfId="3900" xr:uid="{AB20E6F0-FF1C-441E-8073-9822947C5A66}"/>
    <cellStyle name="Normal 125" xfId="3901" xr:uid="{0B47CAE7-6AF7-46BF-8FD9-0693BAB05F67}"/>
    <cellStyle name="Normal 125 2" xfId="3902" xr:uid="{22C83799-B66F-41BE-9018-29B131A0B9CB}"/>
    <cellStyle name="Normal 126" xfId="3903" xr:uid="{D3942B2D-FCCA-4EA3-A4E0-E2CE2957C937}"/>
    <cellStyle name="Normal 126 2" xfId="3904" xr:uid="{9CDAADD1-ACE0-4DCE-B126-1A368B980904}"/>
    <cellStyle name="Normal 127" xfId="3905" xr:uid="{8DDEEA02-76C7-4AF8-8963-D425BBC91A9D}"/>
    <cellStyle name="Normal 127 2" xfId="3906" xr:uid="{63D5932F-9DBE-4A54-B59A-DA5CE6ECBA2B}"/>
    <cellStyle name="Normal 128" xfId="3907" xr:uid="{FF37F135-7824-4A85-A402-C3DBC711DC00}"/>
    <cellStyle name="Normal 128 2" xfId="3908" xr:uid="{EDF44E0F-842A-43B3-9C8D-4B8173CD0C00}"/>
    <cellStyle name="Normal 128 2 2" xfId="3909" xr:uid="{753382A7-DD91-43E2-A871-9BBD02DC5913}"/>
    <cellStyle name="Normal 128 3" xfId="3910" xr:uid="{E8E2B2BF-7834-4BA8-BFB7-FEBE16D7757A}"/>
    <cellStyle name="Normal 129" xfId="3911" xr:uid="{F6AAD366-B708-4B28-9B7B-0E227582E2D8}"/>
    <cellStyle name="Normal 129 2" xfId="3912" xr:uid="{C49BFAB6-A190-41AF-AE7A-1875160360D3}"/>
    <cellStyle name="Normal 13" xfId="3913" xr:uid="{E465769C-2E18-4243-A68B-646A57817C8C}"/>
    <cellStyle name="Normal 13 2" xfId="3914" xr:uid="{6EA63559-A267-4E40-BDC4-0B47357A7876}"/>
    <cellStyle name="Normal 13 3" xfId="3915" xr:uid="{8E572DDE-971B-4A0C-B08C-1C0757C4A3DD}"/>
    <cellStyle name="Normal 13 3 2" xfId="3916" xr:uid="{5200B2BC-7B0D-40C9-9A7A-7D7A1B7EE2C1}"/>
    <cellStyle name="Normal 13 3 2 2" xfId="3917" xr:uid="{92F76CB4-BFEE-4CD2-811E-733ADB288F2B}"/>
    <cellStyle name="Normal 13 3 2 2 2" xfId="3918" xr:uid="{36D55A3B-34B1-4C8A-A0D0-E538B8A074A5}"/>
    <cellStyle name="Normal 13 3 2 3" xfId="3919" xr:uid="{7E155D04-C43E-4D8B-8E63-82976903FBB9}"/>
    <cellStyle name="Normal 13 3 3" xfId="3920" xr:uid="{DC4369C4-71E2-48BE-B860-A45F48B1CBD5}"/>
    <cellStyle name="Normal 13 3 3 2" xfId="3921" xr:uid="{A8A112D5-3FC0-4FE7-94B6-9AF6B03E08FB}"/>
    <cellStyle name="Normal 13 3 4" xfId="3922" xr:uid="{414454BC-14C7-408B-8443-4906540F3488}"/>
    <cellStyle name="Normal 13 4" xfId="3923" xr:uid="{1422D463-D8C7-44E7-90AE-BC1B757244DF}"/>
    <cellStyle name="Normal 13 4 2" xfId="3924" xr:uid="{CA6622CF-DD84-4A82-8CF1-50D6375DC77B}"/>
    <cellStyle name="Normal 13 4 2 2" xfId="3925" xr:uid="{FEB92147-4508-42DF-8AE9-EBA5507963E6}"/>
    <cellStyle name="Normal 13 4 3" xfId="3926" xr:uid="{8954FD4E-89D8-452C-A00B-B40B348BABAB}"/>
    <cellStyle name="Normal 13 5" xfId="3927" xr:uid="{A0F34EAE-BAEF-4E87-BC3D-BDD40DD055B2}"/>
    <cellStyle name="Normal 13 5 2" xfId="3928" xr:uid="{0EB11C3B-AF5A-49B1-B7B8-6043E67FE472}"/>
    <cellStyle name="Normal 13 6" xfId="3929" xr:uid="{E4B0A1A7-8761-4377-960C-0E172F613487}"/>
    <cellStyle name="Normal 130" xfId="3930" xr:uid="{D02C4F87-3529-4B66-8FD0-863234FB445B}"/>
    <cellStyle name="Normal 130 2" xfId="3931" xr:uid="{56DCD346-99D0-480D-85BB-A93B101F965D}"/>
    <cellStyle name="Normal 131" xfId="3932" xr:uid="{9D2AB5BA-F3FD-4C20-A33B-92E22237885F}"/>
    <cellStyle name="Normal 131 2" xfId="3933" xr:uid="{88937340-97D0-480B-A491-F22AD63D110A}"/>
    <cellStyle name="Normal 132" xfId="3934" xr:uid="{3D294584-4B14-49FC-9724-00A4AF7BC4FE}"/>
    <cellStyle name="Normal 132 2" xfId="3935" xr:uid="{A9266A03-6B68-4DB8-A66F-C07A421C7683}"/>
    <cellStyle name="Normal 133" xfId="3936" xr:uid="{B0C7E613-4F90-4706-B95E-2CEE31D97BF9}"/>
    <cellStyle name="Normal 134" xfId="3937" xr:uid="{00D75B26-E7FE-4673-9692-B2533AF8C929}"/>
    <cellStyle name="Normal 135" xfId="3938" xr:uid="{430A0209-CECF-4BEB-8693-E83D49297D7F}"/>
    <cellStyle name="Normal 136" xfId="3939" xr:uid="{6071EFD0-E87A-4BCA-9E45-434497936C73}"/>
    <cellStyle name="Normal 137" xfId="3940" xr:uid="{D02A16B9-E0D1-4D23-AEBB-2505895A883F}"/>
    <cellStyle name="Normal 138" xfId="3941" xr:uid="{D8BA861F-4D61-4045-A718-071067D21375}"/>
    <cellStyle name="Normal 139" xfId="3942" xr:uid="{E7D26E66-803C-4FF2-B3A5-1700D85AA09B}"/>
    <cellStyle name="Normal 14" xfId="3943" xr:uid="{DAD49DD9-F53D-4C38-8DEE-B9C89B6C33E3}"/>
    <cellStyle name="Normal 14 2" xfId="3944" xr:uid="{D706AE97-7400-4EA6-8FD8-F89E4AD79AF7}"/>
    <cellStyle name="Normal 140" xfId="3945" xr:uid="{D5BEA9BD-2110-4DE6-B256-35DA33EDF9C4}"/>
    <cellStyle name="Normal 141" xfId="3946" xr:uid="{0284F8BD-D9A6-4F32-B646-214CBEBB47DF}"/>
    <cellStyle name="Normal 141 2" xfId="3947" xr:uid="{AA434665-DC11-4541-831E-CE491F60BA58}"/>
    <cellStyle name="Normal 141 2 2" xfId="3948" xr:uid="{1B09AAE0-9484-452D-9809-B20E23CF2695}"/>
    <cellStyle name="Normal 141 2 2 2" xfId="3949" xr:uid="{0C9A3599-B394-4F6B-AF66-58AFCF5B735F}"/>
    <cellStyle name="Normal 141 2 3" xfId="3950" xr:uid="{1C69FBDD-8C17-4556-ADA6-D1312586D20A}"/>
    <cellStyle name="Normal 141 3" xfId="3951" xr:uid="{5E094D44-AC2C-4698-90C9-1A68E33123E0}"/>
    <cellStyle name="Normal 141 3 2" xfId="3952" xr:uid="{72959FF2-E0BE-44B0-AD5B-2C9D1400E5CB}"/>
    <cellStyle name="Normal 141 4" xfId="3953" xr:uid="{49E71A68-8CEC-4F4B-9B5E-DBBD643842F3}"/>
    <cellStyle name="Normal 142" xfId="3954" xr:uid="{09E9EBAC-7A43-46EA-97DA-5594376702D0}"/>
    <cellStyle name="Normal 143" xfId="3955" xr:uid="{07B5A713-7EB9-4F54-AA81-B5FCE4E98CFE}"/>
    <cellStyle name="Normal 144" xfId="3956" xr:uid="{7BD23E48-62FC-4C16-AF82-B8E24A877F02}"/>
    <cellStyle name="Normal 144 2" xfId="3957" xr:uid="{84149F1D-CF91-494F-8BCE-8EF58E5FACC4}"/>
    <cellStyle name="Normal 144 2 2" xfId="3958" xr:uid="{3CC1DB37-88DD-4F0C-98AA-3D4D31570D01}"/>
    <cellStyle name="Normal 144 3" xfId="3959" xr:uid="{2BF0D2A8-2EB7-4190-89D7-CFF2AB9614F0}"/>
    <cellStyle name="Normal 145" xfId="3960" xr:uid="{743CCC2D-B7E3-4F5E-80F5-CDC1A617C9EA}"/>
    <cellStyle name="Normal 145 2" xfId="3961" xr:uid="{A54F95CF-8BF9-48C6-AD2F-7439290CC828}"/>
    <cellStyle name="Normal 145 2 2" xfId="3962" xr:uid="{F764707F-8A17-479B-8084-966FAE44C375}"/>
    <cellStyle name="Normal 145 3" xfId="3963" xr:uid="{046A0C31-3B8E-48EE-8D3E-ACC842F1C6BC}"/>
    <cellStyle name="Normal 146" xfId="3964" xr:uid="{04598205-2EC5-412E-A120-E19DFBFE116D}"/>
    <cellStyle name="Normal 147" xfId="3965" xr:uid="{2212CFF6-BAE1-4075-846B-C4FAE8B04E59}"/>
    <cellStyle name="Normal 147 2" xfId="3966" xr:uid="{5BF90E8F-37C6-4CD5-A0AF-8EDFBF5A7E97}"/>
    <cellStyle name="Normal 147 2 2" xfId="3967" xr:uid="{3538A7A7-563F-466A-8ABA-BC53A0ED05FC}"/>
    <cellStyle name="Normal 147 3" xfId="3968" xr:uid="{11379A72-4D1B-4B0A-A408-0A39E7986C07}"/>
    <cellStyle name="Normal 148" xfId="3969" xr:uid="{3C4709A2-19CE-41E4-87DD-E2F290CF5FCD}"/>
    <cellStyle name="Normal 149" xfId="3970" xr:uid="{B5EE3808-1329-4B82-B156-EEEB36B9B93A}"/>
    <cellStyle name="Normal 149 2" xfId="3971" xr:uid="{76EA2706-D8B6-46D1-9B98-265C7EE6412C}"/>
    <cellStyle name="Normal 15" xfId="3972" xr:uid="{FFF4DD58-6538-4E12-B0D0-E59865241F40}"/>
    <cellStyle name="Normal 15 2" xfId="3973" xr:uid="{B4EB904E-274C-43DB-8D82-FD6C895D473E}"/>
    <cellStyle name="Normal 15 3" xfId="3974" xr:uid="{195F3A77-DD2E-4829-85D0-15F951D59EA9}"/>
    <cellStyle name="Normal 15 3 2" xfId="3975" xr:uid="{9D43A5B3-0B17-4DEC-89D7-D12C323C07BB}"/>
    <cellStyle name="Normal 15 3 2 2" xfId="3976" xr:uid="{74E4CD10-1948-4F9E-A8F4-02DCF67CE0D4}"/>
    <cellStyle name="Normal 15 3 2 2 2" xfId="3977" xr:uid="{879D98B9-24CF-44D6-97F3-574B4BB73E16}"/>
    <cellStyle name="Normal 15 3 2 3" xfId="3978" xr:uid="{23D3AE21-0C01-4778-856D-1F35D830FCD5}"/>
    <cellStyle name="Normal 15 3 3" xfId="3979" xr:uid="{B68BA0CF-3655-48B4-9D4F-B07B65CA9724}"/>
    <cellStyle name="Normal 15 3 3 2" xfId="3980" xr:uid="{EC17B53E-15E3-414E-9E9B-EAA9F6CECDFB}"/>
    <cellStyle name="Normal 15 3 4" xfId="3981" xr:uid="{8035AC14-95FD-4DBC-8153-AFF616DB8BF6}"/>
    <cellStyle name="Normal 15 4" xfId="3982" xr:uid="{28F98D7F-416F-48B1-B31E-186CFBAA22F6}"/>
    <cellStyle name="Normal 15 4 2" xfId="3983" xr:uid="{5038B0D6-562C-4DD9-9410-7728F030D2C6}"/>
    <cellStyle name="Normal 15 4 2 2" xfId="3984" xr:uid="{9C30E3A4-F1F9-4B56-A599-88F10677229D}"/>
    <cellStyle name="Normal 15 4 3" xfId="3985" xr:uid="{ECE7652C-9D35-4538-8A0A-9832FF595527}"/>
    <cellStyle name="Normal 15 5" xfId="3986" xr:uid="{C487A432-4630-41FD-8D89-C28C14BB6C50}"/>
    <cellStyle name="Normal 15 5 2" xfId="3987" xr:uid="{BBEA980B-2798-4481-ABDA-F7C2A3CDD5CB}"/>
    <cellStyle name="Normal 15 6" xfId="3988" xr:uid="{B8C524BB-FD29-4857-B40A-3604408F14D5}"/>
    <cellStyle name="Normal 150" xfId="3989" xr:uid="{22D63D6C-77CD-4EC4-BC50-1B602A611F90}"/>
    <cellStyle name="Normal 150 2" xfId="3990" xr:uid="{1C52464F-8EB9-4CFF-8C51-F9EFE8A84E25}"/>
    <cellStyle name="Normal 151" xfId="3991" xr:uid="{89267069-28AC-4F1E-B109-F1BF5A9D78CE}"/>
    <cellStyle name="Normal 151 2" xfId="3992" xr:uid="{779F52B7-2E98-4329-8B19-B483C7AE6961}"/>
    <cellStyle name="Normal 152" xfId="3993" xr:uid="{F5B8F634-BC60-46B1-81FF-CA2977577817}"/>
    <cellStyle name="Normal 152 2" xfId="3994" xr:uid="{AE527C9C-BB93-42E6-AC6B-D533D7E8ACF9}"/>
    <cellStyle name="Normal 153" xfId="3995" xr:uid="{3DEDF7AD-ED3B-420B-A5CF-72A4184EED1A}"/>
    <cellStyle name="Normal 153 2" xfId="3996" xr:uid="{A2BA421E-0F62-4FF7-9DF7-B2E17E19FD66}"/>
    <cellStyle name="Normal 154" xfId="3997" xr:uid="{808D62A2-B4DF-4678-88A0-443A7125AD55}"/>
    <cellStyle name="Normal 155" xfId="3998" xr:uid="{F8D4BFDD-7527-4641-BB86-FD4DB895A0A7}"/>
    <cellStyle name="Normal 156" xfId="3999" xr:uid="{7CFF81E0-C03E-40AE-AF26-59FA3880F0E2}"/>
    <cellStyle name="Normal 157" xfId="4000" xr:uid="{FF13EB08-00C8-4C0B-96BA-78576C3DFA74}"/>
    <cellStyle name="Normal 16" xfId="4001" xr:uid="{AE47A4D8-9279-49B1-A8C0-89C9BABB1D9C}"/>
    <cellStyle name="Normal 16 2" xfId="4002" xr:uid="{48B806F7-0579-41A2-AA1F-905391DB1789}"/>
    <cellStyle name="Normal 16 3" xfId="4003" xr:uid="{F95AB4D7-56D2-4837-BA26-476B8893F6CB}"/>
    <cellStyle name="Normal 16 3 2" xfId="4004" xr:uid="{F8B53B64-C0F4-4CD6-9B76-1E1B6A8F3C53}"/>
    <cellStyle name="Normal 16 3 2 2" xfId="4005" xr:uid="{827C2029-887A-487E-8A7A-5E6CBBC500C4}"/>
    <cellStyle name="Normal 16 3 2 2 2" xfId="4006" xr:uid="{A61F028D-1B6B-4053-80B6-C1E55B4BB11E}"/>
    <cellStyle name="Normal 16 3 2 3" xfId="4007" xr:uid="{438979B0-5EE5-458A-8888-0DCBA157B859}"/>
    <cellStyle name="Normal 16 3 3" xfId="4008" xr:uid="{368528ED-70BB-4EF6-8F26-5F44137C96C4}"/>
    <cellStyle name="Normal 16 3 3 2" xfId="4009" xr:uid="{AD9A1CF0-08A2-44C4-929C-7B20A87CCFA7}"/>
    <cellStyle name="Normal 16 3 4" xfId="4010" xr:uid="{CF0E1A9D-4A28-4E5C-A75F-1FE3F5250342}"/>
    <cellStyle name="Normal 16 4" xfId="4011" xr:uid="{E41048BF-A48D-45D5-B16E-0D3400965859}"/>
    <cellStyle name="Normal 16 4 2" xfId="4012" xr:uid="{B36A2200-65C2-427D-AD88-0294761F9B3D}"/>
    <cellStyle name="Normal 16 4 2 2" xfId="4013" xr:uid="{08C9DBDC-C41E-4D65-856B-522296938550}"/>
    <cellStyle name="Normal 16 4 3" xfId="4014" xr:uid="{B25B5FA8-F872-4673-AF22-D1FE7CD6326F}"/>
    <cellStyle name="Normal 16 5" xfId="4015" xr:uid="{903273E7-FE84-4CC9-890E-0C9DD1459EBD}"/>
    <cellStyle name="Normal 16 5 2" xfId="4016" xr:uid="{CA7A7F8A-6A6D-49EC-A0A4-DEC0F208FD77}"/>
    <cellStyle name="Normal 16 6" xfId="4017" xr:uid="{6C7F322C-482B-4BD6-AFEA-43D298BFF857}"/>
    <cellStyle name="Normal 161" xfId="5750" xr:uid="{D89034F2-E457-4D2C-A831-F76B4C34B682}"/>
    <cellStyle name="Normal 17" xfId="4018" xr:uid="{A51E7AB5-DC4F-4787-A804-3F907C7F2CC5}"/>
    <cellStyle name="Normal 17 2" xfId="4019" xr:uid="{FE02E940-61D7-4A34-BC6F-B10E4FFB47C3}"/>
    <cellStyle name="Normal 17 3" xfId="4020" xr:uid="{01864A99-B0D6-49E4-9496-1C7B06E01C93}"/>
    <cellStyle name="Normal 17 3 2" xfId="4021" xr:uid="{1B6C0131-9AC1-46D6-9800-D1875551B50A}"/>
    <cellStyle name="Normal 17 3 2 2" xfId="4022" xr:uid="{5E2A59C1-0E9F-4A8A-B568-8436A9C93BA8}"/>
    <cellStyle name="Normal 17 3 2 2 2" xfId="4023" xr:uid="{AFDEA562-1906-4364-A9D5-7BACF9A0C7D1}"/>
    <cellStyle name="Normal 17 3 2 3" xfId="4024" xr:uid="{91E99A68-FCEA-466B-9E63-C50624BFA4C2}"/>
    <cellStyle name="Normal 17 3 3" xfId="4025" xr:uid="{DF9650BB-3FD9-4F01-AE24-DAF3212046FD}"/>
    <cellStyle name="Normal 17 3 3 2" xfId="4026" xr:uid="{A3937C66-A305-4766-90D1-B9FB2C65181F}"/>
    <cellStyle name="Normal 17 3 4" xfId="4027" xr:uid="{0629D323-35BA-42E1-AA77-FE0000E68F7E}"/>
    <cellStyle name="Normal 17 4" xfId="4028" xr:uid="{E1EDA8FD-4FC0-46CD-B2FA-4CBF2F3EC52A}"/>
    <cellStyle name="Normal 17 4 2" xfId="4029" xr:uid="{F10B2CCA-0529-4F7A-97A5-4BAD40A8FE58}"/>
    <cellStyle name="Normal 17 4 2 2" xfId="4030" xr:uid="{A1A48D3E-EA36-453F-B657-C69188AB3F54}"/>
    <cellStyle name="Normal 17 4 3" xfId="4031" xr:uid="{AECD3847-593A-4F79-9DE9-AC4371EF6BDF}"/>
    <cellStyle name="Normal 17 5" xfId="4032" xr:uid="{A192BB80-5F83-4E57-948F-3A21DD07DE46}"/>
    <cellStyle name="Normal 17 5 2" xfId="4033" xr:uid="{15B0E182-608E-4B14-8AFE-AAA43BF7C9D9}"/>
    <cellStyle name="Normal 17 6" xfId="4034" xr:uid="{903F7037-DA56-45BB-8EBC-89EF419965EE}"/>
    <cellStyle name="Normal 18" xfId="4035" xr:uid="{422498E4-72DD-4FFC-909F-2E6497BF2F97}"/>
    <cellStyle name="Normal 18 2" xfId="4036" xr:uid="{2EC49486-86A0-4C32-BABA-78E4383CEE29}"/>
    <cellStyle name="Normal 18 3" xfId="4037" xr:uid="{BDFC7BB6-B40E-4851-AE1C-B1AD59252816}"/>
    <cellStyle name="Normal 18 3 2" xfId="4038" xr:uid="{8CA7A5BF-5C7C-45FB-8891-CFC5A061EBB1}"/>
    <cellStyle name="Normal 18 3 2 2" xfId="4039" xr:uid="{F865B93A-FB0B-477C-969E-7F760F76BF99}"/>
    <cellStyle name="Normal 18 3 2 2 2" xfId="4040" xr:uid="{5CAF66BD-5B25-43BB-B808-9FBFDCF4F8CD}"/>
    <cellStyle name="Normal 18 3 2 3" xfId="4041" xr:uid="{4B0F5239-323B-4555-B7ED-5D0FC5FAD6DC}"/>
    <cellStyle name="Normal 18 3 3" xfId="4042" xr:uid="{9E5A577B-B7E2-4520-9CBE-416CF8244BF6}"/>
    <cellStyle name="Normal 18 3 3 2" xfId="4043" xr:uid="{4BAB58FF-516B-4644-AEFC-45B00D0C6E79}"/>
    <cellStyle name="Normal 18 3 4" xfId="4044" xr:uid="{96DF6E9B-A09C-4289-B519-B24D5ED65E8E}"/>
    <cellStyle name="Normal 18 4" xfId="4045" xr:uid="{D6E21CAB-EC8B-4535-9E67-0F0F7BEDD43F}"/>
    <cellStyle name="Normal 18 4 2" xfId="4046" xr:uid="{A7931627-2E92-4CB3-B5C6-FEB6C42DAA07}"/>
    <cellStyle name="Normal 18 4 2 2" xfId="4047" xr:uid="{285A7D92-BAAE-49AA-BB28-A3B525068B69}"/>
    <cellStyle name="Normal 18 4 3" xfId="4048" xr:uid="{0E6CD13D-22DB-42D2-8A9E-D6F491DBE619}"/>
    <cellStyle name="Normal 18 5" xfId="4049" xr:uid="{44BDABA2-8A5C-47E7-A99C-FAC0D6979AE3}"/>
    <cellStyle name="Normal 18 5 2" xfId="4050" xr:uid="{A355B718-9EE8-4644-AB2E-C5EB395D8ACD}"/>
    <cellStyle name="Normal 18 6" xfId="4051" xr:uid="{901604E0-39ED-4DB2-8959-548A0D664CD7}"/>
    <cellStyle name="Normal 19" xfId="4052" xr:uid="{92EE363B-E0A9-42AA-802F-EEE824C60AB6}"/>
    <cellStyle name="Normal 19 2" xfId="4053" xr:uid="{E7EE83B3-406B-45EA-84E3-9FBA5EC8C390}"/>
    <cellStyle name="Normal 19 3" xfId="4054" xr:uid="{A2F7BCE2-3AC4-4C65-97DB-48881D22313E}"/>
    <cellStyle name="Normal 19 3 2" xfId="4055" xr:uid="{84DCAD04-DC0C-460B-A3DA-204C65C283F6}"/>
    <cellStyle name="Normal 19 3 2 2" xfId="4056" xr:uid="{5D7FDD15-96E8-4AC0-B12D-B1E80724E75B}"/>
    <cellStyle name="Normal 19 3 2 2 2" xfId="4057" xr:uid="{7CAE53EB-A193-4E8C-BDE1-C45D36629006}"/>
    <cellStyle name="Normal 19 3 2 3" xfId="4058" xr:uid="{F5E622F2-6DD4-48FC-9BC0-88E03CC750B0}"/>
    <cellStyle name="Normal 19 3 3" xfId="4059" xr:uid="{DCBBBC82-80B3-4352-82BA-133A7030EE07}"/>
    <cellStyle name="Normal 19 3 3 2" xfId="4060" xr:uid="{042482DB-E2B5-4AAD-B9DA-25F1D9402067}"/>
    <cellStyle name="Normal 19 3 4" xfId="4061" xr:uid="{B56A1EB8-30A7-479B-A29C-B18DF22DCB70}"/>
    <cellStyle name="Normal 19 4" xfId="4062" xr:uid="{2EFEC7DE-E874-4D36-8862-D6ECF5A1A465}"/>
    <cellStyle name="Normal 19 4 2" xfId="4063" xr:uid="{B0729991-3722-4271-8A8D-42FFA12253A0}"/>
    <cellStyle name="Normal 19 4 2 2" xfId="4064" xr:uid="{4A7A22CA-C006-406D-81D5-C02181FB2BCA}"/>
    <cellStyle name="Normal 19 4 3" xfId="4065" xr:uid="{3ED36914-B840-4EDD-A3FA-918715401DD8}"/>
    <cellStyle name="Normal 19 5" xfId="4066" xr:uid="{776337C5-7437-4AC9-824E-EA8E5B0CB6A9}"/>
    <cellStyle name="Normal 19 5 2" xfId="4067" xr:uid="{95D68F01-021F-4822-A59A-309E1D7B0045}"/>
    <cellStyle name="Normal 19 6" xfId="4068" xr:uid="{6E6CDF04-CADF-4246-A58E-272D3B7CB4D9}"/>
    <cellStyle name="Normal 2" xfId="6" xr:uid="{DD9D1CE4-E3FC-449B-8D0B-86FC46E14D7F}"/>
    <cellStyle name="Normal 2 10" xfId="4069" xr:uid="{9E4BBCA4-1D53-4572-99F1-6F38374F6C66}"/>
    <cellStyle name="Normal 2 10 2" xfId="4070" xr:uid="{C79878DF-C49D-48ED-A67C-020C43FEC464}"/>
    <cellStyle name="Normal 2 11" xfId="4071" xr:uid="{E1F846F3-9A1A-4508-8D6D-BCB4320A55C0}"/>
    <cellStyle name="Normal 2 11 2" xfId="4072" xr:uid="{5A227D89-E5CA-4576-8FCD-DBCD1A88298F}"/>
    <cellStyle name="Normal 2 12" xfId="4073" xr:uid="{E52860EF-6EF2-4F18-9ACD-485FC0752510}"/>
    <cellStyle name="Normal 2 12 2" xfId="4074" xr:uid="{B6A9D304-6CEF-49F4-8B7D-9A7174F2FF58}"/>
    <cellStyle name="Normal 2 13" xfId="4075" xr:uid="{7D67F954-E15E-415F-98C7-53BD178A5714}"/>
    <cellStyle name="Normal 2 13 2" xfId="4076" xr:uid="{8D0E6B7A-45F5-409A-9889-D72F2D400D48}"/>
    <cellStyle name="Normal 2 14" xfId="4077" xr:uid="{CC7C1E7A-F260-461E-BF49-0980DDB16327}"/>
    <cellStyle name="Normal 2 14 2" xfId="4078" xr:uid="{37C9E4C1-3BCE-4989-BF2D-E2E58B0DD7D3}"/>
    <cellStyle name="Normal 2 15" xfId="4079" xr:uid="{412A167C-258F-4A37-A4D0-9A526EABBC01}"/>
    <cellStyle name="Normal 2 15 2" xfId="4080" xr:uid="{72077797-05B8-4733-8E17-71D216515035}"/>
    <cellStyle name="Normal 2 16" xfId="4081" xr:uid="{20152EF9-F1D3-4C63-AD4F-5AFF07900906}"/>
    <cellStyle name="Normal 2 16 2" xfId="4082" xr:uid="{751816F4-E082-4CDD-A87A-BAB1953F8CB8}"/>
    <cellStyle name="Normal 2 17" xfId="4083" xr:uid="{B085C9FC-D690-44E9-B04F-900F818AD779}"/>
    <cellStyle name="Normal 2 17 2" xfId="4084" xr:uid="{61E60EDD-9628-4716-9F5E-A835F6319269}"/>
    <cellStyle name="Normal 2 18" xfId="4085" xr:uid="{1F338D9E-4C09-46E4-A58B-5CCFF3C2A380}"/>
    <cellStyle name="Normal 2 18 2" xfId="4086" xr:uid="{AFB5A4AC-E470-4758-AD81-75CE92C84A46}"/>
    <cellStyle name="Normal 2 19" xfId="4087" xr:uid="{C02FD268-B116-472C-A9D4-A7DF9C78E16E}"/>
    <cellStyle name="Normal 2 19 2" xfId="4088" xr:uid="{C255B07F-0657-4364-B578-409399F827D9}"/>
    <cellStyle name="Normal 2 2" xfId="21" xr:uid="{179AE0B3-9025-428D-8AD8-FECD96F55FCC}"/>
    <cellStyle name="Normal 2 2 2" xfId="38" xr:uid="{31872CD1-9BBE-4F9C-8883-D09B38161B7F}"/>
    <cellStyle name="Normal 2 2 2 2" xfId="4089" xr:uid="{68650E5B-6498-4F6C-BBF4-409FF4B87784}"/>
    <cellStyle name="Normal 2 2 2 2 2" xfId="4090" xr:uid="{B378A613-9541-4B7A-A5D8-E3D0195FA05D}"/>
    <cellStyle name="Normal 2 2 2 3" xfId="4091" xr:uid="{7D7A830A-285D-4FF1-B056-F17D46324633}"/>
    <cellStyle name="Normal 2 2 2 3 2" xfId="4092" xr:uid="{9C24B15A-9CEE-409E-BEF5-37C42A055DE2}"/>
    <cellStyle name="Normal 2 2 2 4" xfId="4093" xr:uid="{B956F6E7-867D-4176-8310-48C41387FB0E}"/>
    <cellStyle name="Normal 2 2 2 5" xfId="4094" xr:uid="{13A00C2E-0DDB-42A1-899B-AA4389537E1E}"/>
    <cellStyle name="Normal 2 2 3" xfId="4095" xr:uid="{A9C13976-1DEA-4A5A-B666-67D039178C7E}"/>
    <cellStyle name="Normal 2 2 3 2" xfId="4096" xr:uid="{9DC7E2C8-89B4-4D51-B631-D26161430F76}"/>
    <cellStyle name="Normal 2 2 3 3" xfId="4097" xr:uid="{5E5860A9-2702-4438-874F-EC65C55E983F}"/>
    <cellStyle name="Normal 2 2 4" xfId="4098" xr:uid="{A7074BEC-92A0-4A9C-A12A-7A0EEBD6EF1D}"/>
    <cellStyle name="Normal 2 2 5" xfId="4099" xr:uid="{6E42A121-8748-4EB2-AE52-608B279E0552}"/>
    <cellStyle name="Normal 2 2 5 2" xfId="4100" xr:uid="{AFDFF7BF-3E69-4F8D-926D-814DA36504A0}"/>
    <cellStyle name="Normal 2 2 5 2 2" xfId="4101" xr:uid="{0F393C5E-7470-4E8C-96A3-CD9D9A382B25}"/>
    <cellStyle name="Normal 2 2 5 2 2 2" xfId="4102" xr:uid="{08A93E36-A01E-4D6C-AE29-2425D2EC9D40}"/>
    <cellStyle name="Normal 2 2 5 2 3" xfId="4103" xr:uid="{1F8638CF-B370-43E7-9801-F5DD4F6313FD}"/>
    <cellStyle name="Normal 2 2 5 3" xfId="4104" xr:uid="{706C4FA7-339B-4B5C-B6A9-5C648567407B}"/>
    <cellStyle name="Normal 2 2 5 3 2" xfId="4105" xr:uid="{0FC0061C-2777-4FAC-8222-712005224393}"/>
    <cellStyle name="Normal 2 2 5 4" xfId="4106" xr:uid="{97C71D92-4D84-457A-9170-D13CD7C5B6AB}"/>
    <cellStyle name="Normal 2 2 6" xfId="4107" xr:uid="{642DC1A8-DE2A-48F7-B372-C5DE3ACB4D42}"/>
    <cellStyle name="Normal 2 2 6 2" xfId="4108" xr:uid="{3B918B94-7CEF-4A58-A76B-1B8E0B7BAF6E}"/>
    <cellStyle name="Normal 2 2 6 2 2" xfId="4109" xr:uid="{D758F33D-9874-4857-AA10-7CAC6850DC1A}"/>
    <cellStyle name="Normal 2 2 6 3" xfId="4110" xr:uid="{74ED1B40-5CAF-40A2-83A9-1434DAD37686}"/>
    <cellStyle name="Normal 2 2 7" xfId="4111" xr:uid="{52789278-C720-4C63-A242-857153C3E94D}"/>
    <cellStyle name="Normal 2 2 7 2" xfId="4112" xr:uid="{86C0563F-C1D3-408C-80C6-052C0AE4EB4F}"/>
    <cellStyle name="Normal 2 2 8" xfId="4113" xr:uid="{A0525B5C-7026-4953-B035-22EC8B83DE2E}"/>
    <cellStyle name="Normal 2 20" xfId="4114" xr:uid="{EEDA5E11-6DA4-44D6-8A01-18BBC46FEE08}"/>
    <cellStyle name="Normal 2 20 2" xfId="4115" xr:uid="{E18038DA-E089-4BC7-A0C1-2E3602E0FB9E}"/>
    <cellStyle name="Normal 2 21" xfId="4116" xr:uid="{14E21235-B265-4CF2-89FE-9F8A19EB07DE}"/>
    <cellStyle name="Normal 2 21 2" xfId="4117" xr:uid="{1BBF38EF-43F2-4C2E-AAE6-92F2098DD23E}"/>
    <cellStyle name="Normal 2 22" xfId="4118" xr:uid="{E288027A-5C29-4061-A8C3-45221721272F}"/>
    <cellStyle name="Normal 2 22 2" xfId="4119" xr:uid="{8F20DB7C-08E7-4723-93F7-CAF0E1B3E609}"/>
    <cellStyle name="Normal 2 22 2 2" xfId="4120" xr:uid="{9938343C-1717-4750-810F-B553AE2C769C}"/>
    <cellStyle name="Normal 2 22 3" xfId="4121" xr:uid="{EF0D814B-4B99-4E99-837C-651410E5D06C}"/>
    <cellStyle name="Normal 2 22 3 2" xfId="4122" xr:uid="{08FF96F6-4A68-43C6-9F3A-63A4FE045C03}"/>
    <cellStyle name="Normal 2 22 4" xfId="4123" xr:uid="{CF10AB9E-8881-4F44-9B6E-4B091B854CD9}"/>
    <cellStyle name="Normal 2 23" xfId="4124" xr:uid="{E8D1817D-359F-4400-9A77-F3A8F89F45AD}"/>
    <cellStyle name="Normal 2 23 2" xfId="4125" xr:uid="{0C4B6A46-C8D2-4557-BCE4-E053D33381C3}"/>
    <cellStyle name="Normal 2 23 3" xfId="4126" xr:uid="{25D122B9-3AE0-4F55-AB6F-33E666107CF7}"/>
    <cellStyle name="Normal 2 24" xfId="4127" xr:uid="{4BE37413-0CE6-4C19-A192-DE12A19D10F4}"/>
    <cellStyle name="Normal 2 25" xfId="4128" xr:uid="{97EB9009-B1FE-48CC-A973-5BC4CFDDD395}"/>
    <cellStyle name="Normal 2 25 2" xfId="4129" xr:uid="{4AB8C0E3-A927-4FD0-A07A-809E8DABD76D}"/>
    <cellStyle name="Normal 2 25 2 2" xfId="4130" xr:uid="{DDD4BF0F-35EE-498B-8381-FCC0051E850E}"/>
    <cellStyle name="Normal 2 25 3" xfId="4131" xr:uid="{B89251FA-234F-4815-AA37-69771AB77767}"/>
    <cellStyle name="Normal 2 26" xfId="4132" xr:uid="{FF24AF6B-03D9-49CF-A93D-6746CAE33DEE}"/>
    <cellStyle name="Normal 2 27" xfId="4133" xr:uid="{F0888912-072B-47DB-B5AF-843B3CB98416}"/>
    <cellStyle name="Normal 2 27 2" xfId="4134" xr:uid="{AB28FCAE-9B63-4ABE-8378-8584C98CF508}"/>
    <cellStyle name="Normal 2 28" xfId="4135" xr:uid="{991126A7-679B-4555-8174-3CB9C2D6BC06}"/>
    <cellStyle name="Normal 2 28 2" xfId="4136" xr:uid="{0AD30AB8-D94A-471B-8512-35D4BB4E6564}"/>
    <cellStyle name="Normal 2 28 2 2" xfId="4137" xr:uid="{FD74AC3B-426D-4FD5-B9F7-EB8152A161B2}"/>
    <cellStyle name="Normal 2 28 2 2 2" xfId="4138" xr:uid="{C3A776AC-48D0-41DB-9EAB-7804317F8516}"/>
    <cellStyle name="Normal 2 28 2 2 2 2" xfId="4139" xr:uid="{19AAC286-4193-4000-AE3C-DC7C32364284}"/>
    <cellStyle name="Normal 2 28 2 2 3" xfId="4140" xr:uid="{52C28D77-470A-4308-A3E9-AC9BF040DF90}"/>
    <cellStyle name="Normal 2 28 2 3" xfId="4141" xr:uid="{1B1D0627-8B7A-4FF6-A240-95374D4EAB6F}"/>
    <cellStyle name="Normal 2 28 3" xfId="4142" xr:uid="{E18D69A8-F94A-4158-967F-020532EF47F0}"/>
    <cellStyle name="Normal 2 28 3 2" xfId="4143" xr:uid="{7BB649CF-4DB0-446F-9D2B-A3812F6545AF}"/>
    <cellStyle name="Normal 2 28 4" xfId="4144" xr:uid="{5FD953B2-11BA-4BE8-B60E-3311B60B72E3}"/>
    <cellStyle name="Normal 2 29" xfId="4145" xr:uid="{1F87EB97-9574-4086-A246-2BDAEDD36750}"/>
    <cellStyle name="Normal 2 3" xfId="31" xr:uid="{2D8BAE6E-3BF0-468B-95C6-36FCD90D880C}"/>
    <cellStyle name="Normal 2 3 2" xfId="4146" xr:uid="{8944FCD1-72E4-48C7-9A2E-2364F80B1C41}"/>
    <cellStyle name="Normal 2 3 3" xfId="4147" xr:uid="{F788630D-69E0-4302-AB34-8B53B493C37D}"/>
    <cellStyle name="Normal 2 30" xfId="12" xr:uid="{7E38E710-17B5-4425-8BA3-51708CB1349C}"/>
    <cellStyle name="Normal 2 4" xfId="63" xr:uid="{6D1A83D1-D85F-47B8-A9FB-DEA60C1C0C2A}"/>
    <cellStyle name="Normal 2 4 2" xfId="4148" xr:uid="{B7E91D81-C991-4197-93AE-233F3820E8AA}"/>
    <cellStyle name="Normal 2 4 2 2" xfId="4149" xr:uid="{C57E8242-B70B-49C6-AD20-34ED5234FC22}"/>
    <cellStyle name="Normal 2 4 2 2 2" xfId="4150" xr:uid="{D7FF68C2-0EDB-4511-A0C2-A5DC24FBCEA4}"/>
    <cellStyle name="Normal 2 4 2 3" xfId="4151" xr:uid="{C0A293CD-1707-4825-B828-D89DF3426B6A}"/>
    <cellStyle name="Normal 2 4 2 3 2" xfId="4152" xr:uid="{1EE4B1C7-FE36-4FAD-A3D0-395180A294C1}"/>
    <cellStyle name="Normal 2 4 2 4" xfId="4153" xr:uid="{5C92EC2E-4EBD-42CB-A49E-47400DBF4BF1}"/>
    <cellStyle name="Normal 2 4 3" xfId="4154" xr:uid="{0A5E54B0-0C01-4222-BADB-D741981D18A4}"/>
    <cellStyle name="Normal 2 4 3 2" xfId="4155" xr:uid="{D16C0625-AB78-4D83-8C30-5689B3AB999F}"/>
    <cellStyle name="Normal 2 4 4" xfId="4156" xr:uid="{9AE72137-9815-4089-B000-6FD8BCD32EB4}"/>
    <cellStyle name="Normal 2 5" xfId="4157" xr:uid="{A5F409FD-BDC9-484C-90B8-C4217F302F1D}"/>
    <cellStyle name="Normal 2 5 2" xfId="4158" xr:uid="{A46899F8-A817-418A-9515-EC10E6C9E989}"/>
    <cellStyle name="Normal 2 5 3" xfId="11" xr:uid="{AF76EBBF-2596-469F-9832-C2841080E689}"/>
    <cellStyle name="Normal 2 6" xfId="4159" xr:uid="{A8CD688D-8673-404B-B0FA-7E8A93406EDF}"/>
    <cellStyle name="Normal 2 6 2" xfId="4160" xr:uid="{A2704097-5523-4B3F-B842-CB71A328557E}"/>
    <cellStyle name="Normal 2 7" xfId="4161" xr:uid="{D43E4142-9EEC-417C-A830-1BACE0133E09}"/>
    <cellStyle name="Normal 2 7 2" xfId="4162" xr:uid="{47A19E09-D99B-46AD-A687-B3B67BC1B890}"/>
    <cellStyle name="Normal 2 8" xfId="4163" xr:uid="{84318AE9-6EE9-4361-AB31-7980A7CF038F}"/>
    <cellStyle name="Normal 2 8 2" xfId="4164" xr:uid="{B52F01DF-1927-4DF6-B6A9-A6472BD588D3}"/>
    <cellStyle name="Normal 2 9" xfId="4165" xr:uid="{0C1E25B0-C991-45BC-AD48-A55AA088EADC}"/>
    <cellStyle name="Normal 2 9 2" xfId="4166" xr:uid="{8FF1F80F-DC5E-4DCD-8990-9875DC6712ED}"/>
    <cellStyle name="Normal 2_Commercial" xfId="4167" xr:uid="{66F5BDBC-5131-4C37-9F63-294CCA0A3B8E}"/>
    <cellStyle name="Normal 20" xfId="4168" xr:uid="{3589C9AD-4461-47D1-A3B7-194C507E7B5E}"/>
    <cellStyle name="Normal 20 2" xfId="4169" xr:uid="{3563C846-856E-47A8-8A5F-1BE1B124CDDC}"/>
    <cellStyle name="Normal 21" xfId="4170" xr:uid="{8BCF94EA-1A8B-48E0-80E4-2147977B324A}"/>
    <cellStyle name="Normal 21 2" xfId="4171" xr:uid="{5A3EB321-3885-4B10-B4A0-1FBD4634E819}"/>
    <cellStyle name="Normal 22" xfId="4172" xr:uid="{E4EE1DF8-FC05-419B-B392-99200EA10E08}"/>
    <cellStyle name="Normal 22 2" xfId="4173" xr:uid="{E95B19DC-FE56-4831-B401-3DF41278069A}"/>
    <cellStyle name="Normal 23" xfId="4174" xr:uid="{604FCDE8-8BEC-47A0-BA9B-6844C59B18B2}"/>
    <cellStyle name="Normal 23 2" xfId="4175" xr:uid="{B82C7E3D-FD07-465B-B990-E05CB52E94DF}"/>
    <cellStyle name="Normal 23 3" xfId="4176" xr:uid="{9849505A-A4C1-4FB7-BD4C-CF9C84988C50}"/>
    <cellStyle name="Normal 23 3 2" xfId="4177" xr:uid="{1EBB6958-DC6A-4CC9-8DC6-CD1DE8CA31BF}"/>
    <cellStyle name="Normal 23 3 2 2" xfId="4178" xr:uid="{851D6B53-AC7C-4849-BAA0-8D2601DF41BA}"/>
    <cellStyle name="Normal 23 3 2 2 2" xfId="4179" xr:uid="{ED1D9E86-4C58-4647-B644-5D7B74F9760B}"/>
    <cellStyle name="Normal 23 3 2 2 2 2" xfId="4180" xr:uid="{D6AFF4F2-FB64-41FD-9065-B6697781056D}"/>
    <cellStyle name="Normal 23 3 2 2 3" xfId="4181" xr:uid="{B4D8EC92-8B45-4888-9857-5BE296D25643}"/>
    <cellStyle name="Normal 23 3 2 3" xfId="4182" xr:uid="{B8322210-C9FE-44A2-A5F6-45436491E2F5}"/>
    <cellStyle name="Normal 23 3 2 3 2" xfId="4183" xr:uid="{5EF4F9E0-EDF2-4E05-AB7A-DF49458F9AFE}"/>
    <cellStyle name="Normal 23 3 2 4" xfId="4184" xr:uid="{5D40D6DA-336C-481F-889D-AC204FE92757}"/>
    <cellStyle name="Normal 23 3 3" xfId="4185" xr:uid="{9601816A-DAF4-4D43-924C-65B0527CB2F3}"/>
    <cellStyle name="Normal 23 3 3 2" xfId="4186" xr:uid="{2AE46559-686B-41A2-9F74-69573B0B94AF}"/>
    <cellStyle name="Normal 23 3 3 2 2" xfId="4187" xr:uid="{EEE71CF0-0930-44C3-9408-1CE062F13803}"/>
    <cellStyle name="Normal 23 3 3 3" xfId="4188" xr:uid="{9C3EF4F9-AA9F-46E8-A6FF-DD515FD6BB5F}"/>
    <cellStyle name="Normal 23 3 4" xfId="4189" xr:uid="{8C277E91-4984-47E9-97C7-5DDCF054F16A}"/>
    <cellStyle name="Normal 23 3 4 2" xfId="4190" xr:uid="{AD09DD78-6309-44D6-8D7E-4665D533AC65}"/>
    <cellStyle name="Normal 23 3 5" xfId="4191" xr:uid="{556B5838-245D-4766-B5A6-39F350FEF433}"/>
    <cellStyle name="Normal 24" xfId="4192" xr:uid="{F73F2972-F4BB-48F8-842C-69C1C3178B06}"/>
    <cellStyle name="Normal 24 2" xfId="4193" xr:uid="{237E6FE7-AF9B-46A6-BB31-1CCC564B28CB}"/>
    <cellStyle name="Normal 24 3" xfId="4194" xr:uid="{F48042D6-E625-42B3-B2A5-B8D6BCCD3C19}"/>
    <cellStyle name="Normal 24 3 2" xfId="4195" xr:uid="{D791FC2A-FB31-4187-A257-D1DE6081FD85}"/>
    <cellStyle name="Normal 24 3 2 2" xfId="4196" xr:uid="{3F8CBF5C-DA9F-451E-BA34-187DCBA16B83}"/>
    <cellStyle name="Normal 24 3 2 2 2" xfId="4197" xr:uid="{B5764111-434C-4E50-BEA4-33DDE8D6FC6D}"/>
    <cellStyle name="Normal 24 3 2 2 2 2" xfId="4198" xr:uid="{49DFC556-0FE3-48B4-8067-4269D4D0BF54}"/>
    <cellStyle name="Normal 24 3 2 2 3" xfId="4199" xr:uid="{726A18A4-BF7A-42A2-9D2E-487FFA86FC47}"/>
    <cellStyle name="Normal 24 3 2 3" xfId="4200" xr:uid="{81BDE626-D5EA-4C9F-A8F4-C0239AC092CC}"/>
    <cellStyle name="Normal 24 3 2 3 2" xfId="4201" xr:uid="{0038D05D-0CC2-49EC-9546-B2C5C2D010F5}"/>
    <cellStyle name="Normal 24 3 2 4" xfId="4202" xr:uid="{73D7111B-0D6C-4C37-B257-2D6AD29465CE}"/>
    <cellStyle name="Normal 24 3 3" xfId="4203" xr:uid="{CFBDDAB7-02D3-4490-9BE5-F27B1BFF7FF4}"/>
    <cellStyle name="Normal 24 3 3 2" xfId="4204" xr:uid="{AEDE8908-ABAD-4834-899A-99C10D186BFF}"/>
    <cellStyle name="Normal 24 3 3 2 2" xfId="4205" xr:uid="{C22F411A-BED5-472C-A28C-666D810ADD2E}"/>
    <cellStyle name="Normal 24 3 3 3" xfId="4206" xr:uid="{F93AE726-FB46-4B37-9555-916A0D0650C3}"/>
    <cellStyle name="Normal 24 3 4" xfId="4207" xr:uid="{711C7D10-BA42-41E7-AE2A-CFABA2BF786E}"/>
    <cellStyle name="Normal 24 3 4 2" xfId="4208" xr:uid="{9B716F6C-21DB-4E64-A76C-CACC9A20F0AC}"/>
    <cellStyle name="Normal 24 3 5" xfId="4209" xr:uid="{B5C6A7AD-82D3-4076-9089-A218D52F0E49}"/>
    <cellStyle name="Normal 25" xfId="4210" xr:uid="{2DE5FBF0-6121-4114-A256-3104D4A46666}"/>
    <cellStyle name="Normal 25 2" xfId="4211" xr:uid="{278269B9-234F-4C3A-8D3F-79CD66210B83}"/>
    <cellStyle name="Normal 25 3" xfId="4212" xr:uid="{2762C3CD-6803-4AF2-B40D-61DE65839C3C}"/>
    <cellStyle name="Normal 25 3 2" xfId="4213" xr:uid="{61374CF2-7384-46F8-A97C-FBF44626458C}"/>
    <cellStyle name="Normal 25 3 2 2" xfId="4214" xr:uid="{A4C06F67-FCEB-43E5-9109-7D126906CE79}"/>
    <cellStyle name="Normal 25 3 2 2 2" xfId="4215" xr:uid="{5A62EB93-476D-4993-A1B2-70C46A426AB4}"/>
    <cellStyle name="Normal 25 3 2 2 2 2" xfId="4216" xr:uid="{EAE12B87-1C21-4A1D-9C69-6727C5DAB994}"/>
    <cellStyle name="Normal 25 3 2 2 3" xfId="4217" xr:uid="{58279C2F-6764-406F-99CA-B0845F5FBD73}"/>
    <cellStyle name="Normal 25 3 2 3" xfId="4218" xr:uid="{D2B95FEE-AE2C-4147-A311-F17F5C16209C}"/>
    <cellStyle name="Normal 25 3 2 3 2" xfId="4219" xr:uid="{F7365BB9-0F83-433A-AE09-0001A43E3FEA}"/>
    <cellStyle name="Normal 25 3 2 4" xfId="4220" xr:uid="{0320E78A-7B13-41F0-9828-C72B59DD75A7}"/>
    <cellStyle name="Normal 25 3 3" xfId="4221" xr:uid="{F1F8B57D-9E72-4B54-961A-389407AF74E5}"/>
    <cellStyle name="Normal 25 3 3 2" xfId="4222" xr:uid="{80C2EFD6-087B-452B-956C-B55645DE38B0}"/>
    <cellStyle name="Normal 25 3 3 2 2" xfId="4223" xr:uid="{5D081854-DA36-406B-BBC2-DD39E63EA819}"/>
    <cellStyle name="Normal 25 3 3 3" xfId="4224" xr:uid="{3BDDF085-004F-4CF4-8C3E-41C5532D26F4}"/>
    <cellStyle name="Normal 25 3 4" xfId="4225" xr:uid="{374013C5-A840-4D65-9A9B-A5D7C6E11803}"/>
    <cellStyle name="Normal 25 3 4 2" xfId="4226" xr:uid="{C4E3BB2B-2EC0-48B2-9D52-DE6A3CD506CA}"/>
    <cellStyle name="Normal 25 3 5" xfId="4227" xr:uid="{5D382482-07BF-4995-8F39-4F691E1D2BB1}"/>
    <cellStyle name="Normal 26" xfId="4228" xr:uid="{0D6C1667-0637-471B-BC7E-51F6E4622DBA}"/>
    <cellStyle name="Normal 26 2" xfId="4229" xr:uid="{93085097-BF70-4C03-8561-FEFD3F363C24}"/>
    <cellStyle name="Normal 26 3" xfId="4230" xr:uid="{A3E55068-EB9D-426E-B47C-CD0F1DF6F8B9}"/>
    <cellStyle name="Normal 26 3 2" xfId="4231" xr:uid="{68FFE6EC-C308-4FA4-859F-11F5ABBA5FB8}"/>
    <cellStyle name="Normal 26 3 2 2" xfId="4232" xr:uid="{161079AF-0CB5-47BE-B56B-78FF3F902900}"/>
    <cellStyle name="Normal 26 3 2 2 2" xfId="4233" xr:uid="{ED78F547-001F-4AF2-A99F-7B96103C884D}"/>
    <cellStyle name="Normal 26 3 2 2 2 2" xfId="4234" xr:uid="{E40CD1E5-817E-484C-874D-F91B9A5C5899}"/>
    <cellStyle name="Normal 26 3 2 2 3" xfId="4235" xr:uid="{C8AAE5C9-9371-4514-A08B-354696159418}"/>
    <cellStyle name="Normal 26 3 2 3" xfId="4236" xr:uid="{481C21B3-1DDE-467C-9D18-6275F79F0206}"/>
    <cellStyle name="Normal 26 3 2 3 2" xfId="4237" xr:uid="{CE1FB51B-47F1-442C-897D-9C26FC3E2045}"/>
    <cellStyle name="Normal 26 3 2 4" xfId="4238" xr:uid="{5F3944CE-39BE-435C-A261-6BEFE4D20C9B}"/>
    <cellStyle name="Normal 26 3 3" xfId="4239" xr:uid="{A81274AE-901C-4D8E-A70B-D5186D200106}"/>
    <cellStyle name="Normal 26 3 3 2" xfId="4240" xr:uid="{E3206241-7CC0-40A9-881F-7F23DE4B4BAA}"/>
    <cellStyle name="Normal 26 3 3 2 2" xfId="4241" xr:uid="{7F88C60B-06D8-41E2-90B1-2E73D74B4949}"/>
    <cellStyle name="Normal 26 3 3 3" xfId="4242" xr:uid="{EC2B30BF-69C1-4C10-AA46-A755A8C72C4E}"/>
    <cellStyle name="Normal 26 3 4" xfId="4243" xr:uid="{9C053C82-6A38-4E00-BC6C-224D89D77A17}"/>
    <cellStyle name="Normal 26 3 4 2" xfId="4244" xr:uid="{45976DA3-0C99-4883-802F-8FDCD0690E42}"/>
    <cellStyle name="Normal 26 3 5" xfId="4245" xr:uid="{CDF69764-D10C-466B-A8D7-E1DEB83CDADC}"/>
    <cellStyle name="Normal 27" xfId="4246" xr:uid="{BE223CCF-BA4D-4D80-9FBB-9F8C68659E9A}"/>
    <cellStyle name="Normal 27 2" xfId="4247" xr:uid="{79685037-19D9-4042-879C-5BFDE47576AE}"/>
    <cellStyle name="Normal 27 3" xfId="4248" xr:uid="{0F639159-4CEC-4D7F-864A-00B6C32A5B63}"/>
    <cellStyle name="Normal 27 3 2" xfId="4249" xr:uid="{3B7C2A00-7C19-40AF-9E8A-7C206954F5AB}"/>
    <cellStyle name="Normal 27 3 2 2" xfId="4250" xr:uid="{A841F379-8F9C-483F-A4D9-D9FE1DD4BAFF}"/>
    <cellStyle name="Normal 27 3 2 2 2" xfId="4251" xr:uid="{EEE35A32-AAC0-4B05-9F24-1DCA9ABF7A25}"/>
    <cellStyle name="Normal 27 3 2 2 2 2" xfId="4252" xr:uid="{A23B7D3E-3930-4763-83DA-36E465F77C9B}"/>
    <cellStyle name="Normal 27 3 2 2 3" xfId="4253" xr:uid="{C571A1B5-2F5E-407B-8CFE-4464B5D3E6C1}"/>
    <cellStyle name="Normal 27 3 2 3" xfId="4254" xr:uid="{317ABE09-D226-4F2F-9C1A-3CC6A4B2877F}"/>
    <cellStyle name="Normal 27 3 2 3 2" xfId="4255" xr:uid="{52A1222B-2991-4D3B-8079-063A5D49FB19}"/>
    <cellStyle name="Normal 27 3 2 4" xfId="4256" xr:uid="{4A62FB62-397D-4769-B4CE-CFC2C3FD1277}"/>
    <cellStyle name="Normal 27 3 3" xfId="4257" xr:uid="{62ADB43B-1C1B-4A6A-95C0-71AA6BF7B851}"/>
    <cellStyle name="Normal 27 3 3 2" xfId="4258" xr:uid="{633E0A95-3149-44DB-9774-F4468D406F6D}"/>
    <cellStyle name="Normal 27 3 3 2 2" xfId="4259" xr:uid="{C49C498C-6A72-4FE3-81BF-41FFDAF95462}"/>
    <cellStyle name="Normal 27 3 3 3" xfId="4260" xr:uid="{581A25F8-0E0F-46BE-ADFA-B8A24CA745ED}"/>
    <cellStyle name="Normal 27 3 4" xfId="4261" xr:uid="{AF636A2D-6CE0-4BCA-9DCE-623C4C16EE43}"/>
    <cellStyle name="Normal 27 3 4 2" xfId="4262" xr:uid="{692E72ED-256E-4140-B8CD-3A4D256F4A4B}"/>
    <cellStyle name="Normal 27 3 5" xfId="4263" xr:uid="{2C5BB3FC-15A3-4A94-A35E-5C3D353224B7}"/>
    <cellStyle name="Normal 28" xfId="4264" xr:uid="{54DDEDAC-F9DC-4AD1-BB47-1125D5D3DE7D}"/>
    <cellStyle name="Normal 28 2" xfId="4265" xr:uid="{47E044DE-4918-48E2-85B3-7B9480B0A82F}"/>
    <cellStyle name="Normal 28 3" xfId="4266" xr:uid="{45BB690F-A327-4E37-91B2-219286390CD7}"/>
    <cellStyle name="Normal 29" xfId="4267" xr:uid="{F08A837F-3F1B-4A30-AEC6-9B85F43EF510}"/>
    <cellStyle name="Normal 29 2" xfId="4268" xr:uid="{966D319D-A38D-442E-83D8-7CE562E9418C}"/>
    <cellStyle name="Normal 29 3" xfId="4269" xr:uid="{DB5343BC-E7FD-480C-9E91-CECA7757F9E4}"/>
    <cellStyle name="Normal 29 3 2" xfId="4270" xr:uid="{5D329899-6C29-4A26-9FDF-87941DB4B44C}"/>
    <cellStyle name="Normal 29 3 2 2" xfId="4271" xr:uid="{390748E8-8F66-45CA-95F6-A93405951B62}"/>
    <cellStyle name="Normal 29 3 2 2 2" xfId="4272" xr:uid="{078D4916-3122-4725-AC6D-B9ABFDFB69F6}"/>
    <cellStyle name="Normal 29 3 2 2 2 2" xfId="4273" xr:uid="{045BD981-6CBC-4532-BEAC-7606CA773FF1}"/>
    <cellStyle name="Normal 29 3 2 2 3" xfId="4274" xr:uid="{E76C5FA9-EF42-4A2F-A6D9-00AFBC8C35DD}"/>
    <cellStyle name="Normal 29 3 2 3" xfId="4275" xr:uid="{F0959461-F72B-4ECC-9E0C-40A8AB059793}"/>
    <cellStyle name="Normal 29 3 2 3 2" xfId="4276" xr:uid="{3B55130B-684E-4611-B8B4-DA1114FFE410}"/>
    <cellStyle name="Normal 29 3 2 4" xfId="4277" xr:uid="{CE562F26-8F80-4B1A-8C96-D117B0D749E4}"/>
    <cellStyle name="Normal 29 3 3" xfId="4278" xr:uid="{3D5B240B-934C-4CB2-AE8A-2A52B63CBD6B}"/>
    <cellStyle name="Normal 29 3 3 2" xfId="4279" xr:uid="{175DE14C-374F-4F19-90DB-BA35E29A34C4}"/>
    <cellStyle name="Normal 29 3 3 2 2" xfId="4280" xr:uid="{6CC0EAEB-E6E6-45C7-8F39-77B4EB809D47}"/>
    <cellStyle name="Normal 29 3 3 3" xfId="4281" xr:uid="{EBB1798D-6CB8-4C6A-B9C3-388DD39645F3}"/>
    <cellStyle name="Normal 29 3 4" xfId="4282" xr:uid="{6CFE87E3-4C38-4308-B018-408A8873255C}"/>
    <cellStyle name="Normal 29 3 4 2" xfId="4283" xr:uid="{9C18464B-B12E-4CB0-B672-94FB74E0E061}"/>
    <cellStyle name="Normal 29 3 5" xfId="4284" xr:uid="{89D2C34D-AD60-47A0-AAE2-B1C1DDE90AD2}"/>
    <cellStyle name="Normal 3" xfId="16" xr:uid="{BE627BF7-42AB-46D3-87CB-19B45B3FC616}"/>
    <cellStyle name="Normal 3 2" xfId="33" xr:uid="{31C584AA-AC5C-4F71-AF01-C07DD1FDFEDB}"/>
    <cellStyle name="Normal 3 2 2" xfId="4285" xr:uid="{65F0FB28-92C3-4A55-8CA6-2088CDC90511}"/>
    <cellStyle name="Normal 3 2 3" xfId="4286" xr:uid="{06128694-A597-4263-9CD2-5E1C0EA16A9A}"/>
    <cellStyle name="Normal 3 2 3 2" xfId="4287" xr:uid="{EBC53D4D-70EB-48A8-B385-9809C5942999}"/>
    <cellStyle name="Normal 3 2 3 2 2" xfId="4288" xr:uid="{F6C2360B-8737-4D69-A9EA-E67CF5A44D1D}"/>
    <cellStyle name="Normal 3 2 3 2 2 2" xfId="4289" xr:uid="{7BB8D03A-7FB1-42A3-B441-D3BD1510EC74}"/>
    <cellStyle name="Normal 3 2 3 2 3" xfId="4290" xr:uid="{38FC7C5B-167D-494F-B095-47A00CACF977}"/>
    <cellStyle name="Normal 3 2 3 3" xfId="4291" xr:uid="{24080042-228C-42C5-88B1-AE1C610C3894}"/>
    <cellStyle name="Normal 3 2 3 3 2" xfId="4292" xr:uid="{2899F72B-1A59-4B95-AC80-D07702F1A024}"/>
    <cellStyle name="Normal 3 2 3 4" xfId="4293" xr:uid="{DB4BAB91-3ED5-4C15-939A-7A905A63D991}"/>
    <cellStyle name="Normal 3 2 4" xfId="4294" xr:uid="{A8149F63-96C4-4512-80CE-2D0B00D6C553}"/>
    <cellStyle name="Normal 3 2 4 2" xfId="4295" xr:uid="{E53A090F-D612-46A2-AF90-DEE49FC398DE}"/>
    <cellStyle name="Normal 3 2 4 2 2" xfId="4296" xr:uid="{0A84D2FF-8DC5-4742-A00E-BFB7F0D63703}"/>
    <cellStyle name="Normal 3 2 4 3" xfId="4297" xr:uid="{F3BDB077-A431-4B69-A4A7-38A56B40BC81}"/>
    <cellStyle name="Normal 3 2 5" xfId="4298" xr:uid="{DE4D18EA-277A-4859-83F7-FB3C304CC3FE}"/>
    <cellStyle name="Normal 3 2 5 2" xfId="4299" xr:uid="{D291910B-A465-4D67-8353-FF2B76C94C2A}"/>
    <cellStyle name="Normal 3 2 6" xfId="4300" xr:uid="{557D6D1A-18FB-4DDD-A5FF-4D4D66EA9A98}"/>
    <cellStyle name="Normal 3 3" xfId="4301" xr:uid="{648EF101-6E66-47AA-A323-F62BC9640900}"/>
    <cellStyle name="Normal 3 3 2" xfId="4302" xr:uid="{305F259A-863F-4793-8938-B349AFDA1323}"/>
    <cellStyle name="Normal 3 4" xfId="4303" xr:uid="{794922EF-1C98-4B48-82F9-E251275C9004}"/>
    <cellStyle name="Normal 3 4 2" xfId="4304" xr:uid="{8514DCE6-C65F-4667-AADD-33938130D5F7}"/>
    <cellStyle name="Normal 3 4 2 2" xfId="4305" xr:uid="{A6BC7B00-4DF0-48FD-B36F-D58811919DA4}"/>
    <cellStyle name="Normal 3 4 3" xfId="4306" xr:uid="{1764CC79-280A-49EA-B28F-474B5945057A}"/>
    <cellStyle name="Normal 3 4 3 2" xfId="4307" xr:uid="{83104AE6-53FF-4C6E-ADED-5D03D1F1A87C}"/>
    <cellStyle name="Normal 3 4 4" xfId="4308" xr:uid="{084CB498-33BD-40CC-B196-3BDEFFA73764}"/>
    <cellStyle name="Normal 3 5" xfId="4309" xr:uid="{381C92AF-EDF1-47A3-9C31-33D39C9C2413}"/>
    <cellStyle name="Normal 3 5 2" xfId="4310" xr:uid="{209D5728-EB47-40E2-AF8F-BD1D5B5296F5}"/>
    <cellStyle name="Normal 3 5 2 2" xfId="4311" xr:uid="{F2420911-2A8C-406A-A54A-34BDBC8998E2}"/>
    <cellStyle name="Normal 3 5 3" xfId="4312" xr:uid="{DD9279AE-E642-44EE-A67E-E5F1CF8E47BF}"/>
    <cellStyle name="Normal 3 6" xfId="4313" xr:uid="{3F4C409F-6CD7-4C5E-8B55-EA3BB6F46A43}"/>
    <cellStyle name="Normal 3 6 2" xfId="4314" xr:uid="{21A090BA-ED5C-4291-B00C-6AB9120C3AE5}"/>
    <cellStyle name="Normal 3 6 2 2" xfId="4315" xr:uid="{A9ABAB38-6C24-4FBB-8D66-88D01FC970A8}"/>
    <cellStyle name="Normal 3 6 2 2 2" xfId="4316" xr:uid="{50B3B53A-3F0F-46F0-BE11-503A3D255E54}"/>
    <cellStyle name="Normal 3 6 2 3" xfId="4317" xr:uid="{BEA035E3-77D4-4731-B207-F9A27FE77F78}"/>
    <cellStyle name="Normal 3 6 3" xfId="4318" xr:uid="{71DCB3EF-AE5F-4408-8119-5BCE00D381A7}"/>
    <cellStyle name="Normal 3 6 3 2" xfId="4319" xr:uid="{97DE1E31-CF49-4095-8448-9C727B0EB827}"/>
    <cellStyle name="Normal 3 6 4" xfId="4320" xr:uid="{32E1B0B3-00D5-46B5-BA92-0BCA39CA7D7D}"/>
    <cellStyle name="Normal 3 7" xfId="4321" xr:uid="{72DFC970-6F27-442F-BDED-18ECE0BC6486}"/>
    <cellStyle name="Normal 3 7 2" xfId="4322" xr:uid="{C73D49E3-F847-491D-98BF-4A74351966D1}"/>
    <cellStyle name="Normal 3 7 2 2" xfId="4323" xr:uid="{FE1CD0DD-3B27-4A2D-BA20-30CE13545921}"/>
    <cellStyle name="Normal 3 7 3" xfId="4324" xr:uid="{FBE7A800-FF7D-4185-8A2C-3F3CD106D095}"/>
    <cellStyle name="Normal 3 8" xfId="4325" xr:uid="{F7F54918-3EF0-4C13-A96B-A7C5E5DA4D70}"/>
    <cellStyle name="Normal 3 8 2" xfId="4326" xr:uid="{3AED5A00-5C47-4FBE-8635-C0BFDD2FAECC}"/>
    <cellStyle name="Normal 3 9" xfId="4327" xr:uid="{DAF19285-F984-49E3-B7D7-85FAF8CA3375}"/>
    <cellStyle name="Normal 30" xfId="4328" xr:uid="{127AA2E7-B809-42D8-9E96-BF066C774B8E}"/>
    <cellStyle name="Normal 30 2" xfId="4329" xr:uid="{FE831126-04F5-4662-B4CF-9CEE4A868B7A}"/>
    <cellStyle name="Normal 30 3" xfId="4330" xr:uid="{F6227CE0-95AF-498B-BFCB-F37F83E49446}"/>
    <cellStyle name="Normal 30 3 2" xfId="4331" xr:uid="{BB310B96-BDC6-4828-AEC9-FC3720EA7060}"/>
    <cellStyle name="Normal 30 3 2 2" xfId="4332" xr:uid="{BF7A97D1-E410-4D2C-B630-90BDECCDB80E}"/>
    <cellStyle name="Normal 30 3 2 2 2" xfId="4333" xr:uid="{A145A6DB-9FE8-43F2-B09C-9FBEAEE55995}"/>
    <cellStyle name="Normal 30 3 2 2 2 2" xfId="4334" xr:uid="{780CA6DF-CD34-4D44-BF8A-FEF97EF9F8BE}"/>
    <cellStyle name="Normal 30 3 2 2 3" xfId="4335" xr:uid="{DFCF767A-300E-401D-9CC5-52AF81F88C6C}"/>
    <cellStyle name="Normal 30 3 2 3" xfId="4336" xr:uid="{52FA06C7-015F-4188-9A97-0D8D75B5B350}"/>
    <cellStyle name="Normal 30 3 2 3 2" xfId="4337" xr:uid="{1535207E-A0CC-42C2-9400-293E0BA88581}"/>
    <cellStyle name="Normal 30 3 2 4" xfId="4338" xr:uid="{A9FDACB8-2D82-4955-BDA6-E65C89EAB3DC}"/>
    <cellStyle name="Normal 30 3 3" xfId="4339" xr:uid="{BB37DA2E-99C6-439A-9F65-8C8FFCC48C8D}"/>
    <cellStyle name="Normal 30 3 3 2" xfId="4340" xr:uid="{A13D7CC3-1DCF-4D35-A2B1-76B8E7405FDD}"/>
    <cellStyle name="Normal 30 3 3 2 2" xfId="4341" xr:uid="{202D2094-8965-40CB-AB44-797E052BDCFF}"/>
    <cellStyle name="Normal 30 3 3 3" xfId="4342" xr:uid="{186C346D-AF77-4B1D-A008-B4329D7636A7}"/>
    <cellStyle name="Normal 30 3 4" xfId="4343" xr:uid="{ACCFFCBE-79ED-41A2-B569-9F0E43B4912D}"/>
    <cellStyle name="Normal 30 3 4 2" xfId="4344" xr:uid="{E5B9B60B-4185-4E82-BA5D-7DFB6BDD1EBD}"/>
    <cellStyle name="Normal 30 3 5" xfId="4345" xr:uid="{79515F37-06A8-4319-AA1A-DC876E3EDDEC}"/>
    <cellStyle name="Normal 31" xfId="4346" xr:uid="{C37AF11D-9E06-4BA6-863C-36FC599FBABB}"/>
    <cellStyle name="Normal 31 2" xfId="4347" xr:uid="{6AB42420-24CB-4005-A418-1B4EF2CD63F7}"/>
    <cellStyle name="Normal 32" xfId="4348" xr:uid="{AEC91E47-2EDD-4704-BCC9-E2DF910AABC9}"/>
    <cellStyle name="Normal 32 2" xfId="4349" xr:uid="{4D036ABB-2BA4-462F-9958-3B7EDEBF45FD}"/>
    <cellStyle name="Normal 33" xfId="4350" xr:uid="{C1F03BDE-9240-4B99-9E35-E2F8648850D5}"/>
    <cellStyle name="Normal 33 2" xfId="4351" xr:uid="{F776F185-3E9F-4BB0-8212-C644E4EA86B6}"/>
    <cellStyle name="Normal 34" xfId="4352" xr:uid="{989DC635-205B-485A-90CF-BDFDF7DA4E32}"/>
    <cellStyle name="Normal 34 2" xfId="4353" xr:uid="{467A4E1C-D13A-4DE1-93FB-B7A84FBCC43B}"/>
    <cellStyle name="Normal 35" xfId="9" xr:uid="{9C29961F-ACEC-4115-AA47-B871EB7F8C66}"/>
    <cellStyle name="Normal 35 2" xfId="4355" xr:uid="{1BFFF022-27FB-4E31-9FD1-E063B06770E8}"/>
    <cellStyle name="Normal 35 3" xfId="4354" xr:uid="{C9A0C058-31D2-44A5-B49A-8F7CAB89D89E}"/>
    <cellStyle name="Normal 36" xfId="4356" xr:uid="{41125B54-FFEE-4E15-A2DD-5286C89E4C30}"/>
    <cellStyle name="Normal 36 2" xfId="4357" xr:uid="{B10D86CE-E076-44AD-97E1-224B22317894}"/>
    <cellStyle name="Normal 37" xfId="4358" xr:uid="{EE045533-AA7C-4B05-99E8-BAEA90CACD92}"/>
    <cellStyle name="Normal 37 2" xfId="4359" xr:uid="{F56CBDD6-CA0C-41E7-9525-92FD071E386B}"/>
    <cellStyle name="Normal 38" xfId="4360" xr:uid="{F264B39A-AF34-469E-8962-014B6A85B96C}"/>
    <cellStyle name="Normal 38 2" xfId="4361" xr:uid="{4F0B26E3-9E3A-4329-9564-51D95AF46B0E}"/>
    <cellStyle name="Normal 39" xfId="4362" xr:uid="{74F9049F-CFE8-4840-905D-6B3E67854904}"/>
    <cellStyle name="Normal 39 2" xfId="4363" xr:uid="{0095F34F-2FF0-4F3A-8676-13964FE1FF23}"/>
    <cellStyle name="Normal 4" xfId="22" xr:uid="{9615C422-BA6A-450F-A236-F468396428C4}"/>
    <cellStyle name="Normal 4 2" xfId="42" xr:uid="{2E8F8184-C386-4595-8FFC-1CEFD93F725D}"/>
    <cellStyle name="Normal 4 2 2" xfId="56" xr:uid="{A2135143-82FC-4EFE-B0DB-641D2FACCFAC}"/>
    <cellStyle name="Normal 4 3" xfId="39" xr:uid="{501C2AEB-1E7F-423C-80DD-492519D71A48}"/>
    <cellStyle name="Normal 4 3 2" xfId="4364" xr:uid="{C26EA080-44A5-4ECC-A6F7-2A83C2971264}"/>
    <cellStyle name="Normal 4 4" xfId="48" xr:uid="{F79A5F5F-6DC8-4793-8617-50B896AA9C5F}"/>
    <cellStyle name="Normal 4 4 2" xfId="4365" xr:uid="{EE5A14E7-6B0E-49A2-83B2-DF586D8D7408}"/>
    <cellStyle name="Normal 4 4 2 2" xfId="4366" xr:uid="{D46E89DE-19FB-49C8-A3B2-1821E6652FFC}"/>
    <cellStyle name="Normal 4 4 3" xfId="4367" xr:uid="{0552B69A-219B-409D-8604-121AB84AA767}"/>
    <cellStyle name="Normal 4 4 3 2" xfId="4368" xr:uid="{88932740-5346-4FE3-9EC5-8F05E5FA1D61}"/>
    <cellStyle name="Normal 4 4 4" xfId="4369" xr:uid="{A0D90CEF-70FE-48BF-BB98-1D2AEDDB4AC7}"/>
    <cellStyle name="Normal 4 5" xfId="4370" xr:uid="{10F7DEAA-6009-40D9-8E8F-5CE3B21F57AF}"/>
    <cellStyle name="Normal 4 5 2" xfId="4371" xr:uid="{BEC002ED-9487-4280-82CB-0DDFF3A0BFA3}"/>
    <cellStyle name="Normal 4_Commercial" xfId="4372" xr:uid="{45A1DB82-9CCA-4077-9520-8673DB9090E7}"/>
    <cellStyle name="Normal 40" xfId="4373" xr:uid="{B62AA185-C908-47FD-9F8A-2A4C3E21381A}"/>
    <cellStyle name="Normal 40 2" xfId="4374" xr:uid="{75FA296B-45F9-491C-A479-CFFF924526F4}"/>
    <cellStyle name="Normal 41" xfId="4375" xr:uid="{32A44CBF-3D26-4431-B0CE-4B9B2E68A7CB}"/>
    <cellStyle name="Normal 41 2" xfId="4376" xr:uid="{D33F0D3B-E17C-4E03-B5AD-D8968CE8688F}"/>
    <cellStyle name="Normal 42" xfId="4377" xr:uid="{3D2C40F3-D3D2-4F4A-81A9-0CF0DD2D4B8C}"/>
    <cellStyle name="Normal 42 2" xfId="4378" xr:uid="{D1DBAB17-94B7-443D-AE67-3BE969CD4E6B}"/>
    <cellStyle name="Normal 43" xfId="4379" xr:uid="{E7B57F36-AD08-4129-A8D2-1D7313B82193}"/>
    <cellStyle name="Normal 43 2" xfId="4380" xr:uid="{3F01FE11-67FE-49D7-BA20-B7CBC4F9BB01}"/>
    <cellStyle name="Normal 44" xfId="4381" xr:uid="{492E26E7-F4B3-4859-BB98-2058D6DDD1EF}"/>
    <cellStyle name="Normal 44 2" xfId="4382" xr:uid="{08156954-3816-4D71-A305-C7F264EF9CD9}"/>
    <cellStyle name="Normal 45" xfId="4383" xr:uid="{7E2D005C-7E1A-421C-9EDE-C714DCD1822A}"/>
    <cellStyle name="Normal 45 2" xfId="4384" xr:uid="{096E1DC1-FDDA-4A38-8D09-D72E0F39C6DE}"/>
    <cellStyle name="Normal 46" xfId="4385" xr:uid="{DB69A656-E9F0-41C3-A010-01DDEAE7F52A}"/>
    <cellStyle name="Normal 46 2" xfId="4386" xr:uid="{742C26A0-C3D6-4148-B528-0D5B02B5FA73}"/>
    <cellStyle name="Normal 47" xfId="4387" xr:uid="{56787A9B-0F22-4DFE-96FB-C88B2E7E6D85}"/>
    <cellStyle name="Normal 47 2" xfId="4388" xr:uid="{3D55491F-E42A-4E63-95F6-55E6ED56B10F}"/>
    <cellStyle name="Normal 48" xfId="4389" xr:uid="{36600704-9410-4BFB-9D76-482502F9E23F}"/>
    <cellStyle name="Normal 48 2" xfId="4390" xr:uid="{3EBD5A25-733B-4B61-8E4F-E771ED73020C}"/>
    <cellStyle name="Normal 49" xfId="4391" xr:uid="{A01CBCBE-7280-410F-A64D-B9F5DA062020}"/>
    <cellStyle name="Normal 49 2" xfId="4392" xr:uid="{ABC83909-65B2-4725-9E5A-4FA997467B67}"/>
    <cellStyle name="Normal 5" xfId="26" xr:uid="{7158273C-A219-431F-B377-9F49036F5D76}"/>
    <cellStyle name="Normal 5 2" xfId="45" xr:uid="{4B3D2183-5EAC-4935-A820-688DCCA39060}"/>
    <cellStyle name="Normal 5 2 2" xfId="59" xr:uid="{B23B6D7A-640A-4F0A-BD02-C1281275A45B}"/>
    <cellStyle name="Normal 5 2 2 2" xfId="4393" xr:uid="{C6F9BA2B-726C-4CA7-84E9-95AC7A9F2E33}"/>
    <cellStyle name="Normal 5 2 2 2 2" xfId="4394" xr:uid="{47A715CB-7D43-4532-BA16-D19C0B3F2560}"/>
    <cellStyle name="Normal 5 2 2 3" xfId="4395" xr:uid="{8E1D8750-678A-4530-BA67-7E44BF25741D}"/>
    <cellStyle name="Normal 5 2 3" xfId="4396" xr:uid="{09A8A700-A594-4DCC-8C15-25C4C9443049}"/>
    <cellStyle name="Normal 5 2 3 2" xfId="4397" xr:uid="{AAC7B5FD-F6B1-49EE-AAA1-AF867B4CC8DF}"/>
    <cellStyle name="Normal 5 2 4" xfId="4398" xr:uid="{3CA82F15-F241-424D-A2E0-69A7BDBAFEA1}"/>
    <cellStyle name="Normal 5 2 4 2" xfId="4399" xr:uid="{8E535440-AD65-4530-8761-54CCBD63369C}"/>
    <cellStyle name="Normal 5 2 5" xfId="4400" xr:uid="{94C1BF1E-663F-4455-B7DB-BAF5EB2124F9}"/>
    <cellStyle name="Normal 5 3" xfId="51" xr:uid="{2123AFF4-6C72-462F-8722-1C9E58C45314}"/>
    <cellStyle name="Normal 5 3 2" xfId="4401" xr:uid="{8616EE7D-5D26-44AF-AADD-BA0D64551312}"/>
    <cellStyle name="Normal 5 3 2 2" xfId="4402" xr:uid="{E93EF6C5-1D48-4889-868B-77795F1B2F8F}"/>
    <cellStyle name="Normal 5 3 2 2 2" xfId="4403" xr:uid="{19C3F39B-477B-45FD-86A4-AB6C456B8661}"/>
    <cellStyle name="Normal 5 3 2 3" xfId="4404" xr:uid="{88F60A46-B1D6-41F1-8C7C-9B0F3A5D5AF9}"/>
    <cellStyle name="Normal 5 3 3" xfId="4405" xr:uid="{C38D3C39-C336-4771-A26B-E404918CF029}"/>
    <cellStyle name="Normal 5 3 3 2" xfId="4406" xr:uid="{FEA0697A-A24E-4C3C-9437-C64C90733039}"/>
    <cellStyle name="Normal 5 3 4" xfId="4407" xr:uid="{17BB50D6-14FB-4221-A2C7-E880F0B488FF}"/>
    <cellStyle name="Normal 5 3 4 2" xfId="4408" xr:uid="{D11E7180-94DC-4008-B7EC-7022447C3A0F}"/>
    <cellStyle name="Normal 5 3 5" xfId="4409" xr:uid="{8BA31F81-6649-46E9-A9E6-A57996B17174}"/>
    <cellStyle name="Normal 5 4" xfId="4410" xr:uid="{241F09BA-7548-448F-A4FA-24E7B1B9B5B2}"/>
    <cellStyle name="Normal 5 5" xfId="4411" xr:uid="{5231E122-35E3-466C-BA0A-933E5A4027F2}"/>
    <cellStyle name="Normal 5 5 2" xfId="4412" xr:uid="{529FA67B-8EA2-4E66-8A24-5FAEBC23C545}"/>
    <cellStyle name="Normal 5 5 2 2" xfId="4413" xr:uid="{367638C0-EF54-4408-BC17-1F0B4AEFE09B}"/>
    <cellStyle name="Normal 5 5 2 2 2" xfId="4414" xr:uid="{DAE470B7-5A52-43A0-B472-2A90152A81B5}"/>
    <cellStyle name="Normal 5 5 2 3" xfId="4415" xr:uid="{D4C8E3E9-CE08-46DD-B8E7-02089CABAE0B}"/>
    <cellStyle name="Normal 5 5 3" xfId="4416" xr:uid="{DD191EC6-C6C9-461C-9774-25D3B2B0234B}"/>
    <cellStyle name="Normal 5 5 3 2" xfId="4417" xr:uid="{DB30965D-BDC5-43DF-BF0A-FCF9DD492E86}"/>
    <cellStyle name="Normal 5 5 4" xfId="4418" xr:uid="{42DCA15C-8C8B-4E4A-8009-DFEEA55D4606}"/>
    <cellStyle name="Normal 5 5 4 2" xfId="4419" xr:uid="{79EDA1C6-F81A-4FA5-A90F-03F66C12D960}"/>
    <cellStyle name="Normal 5 5 5" xfId="4420" xr:uid="{2FDDF298-602C-4633-9A1D-F91298339FDA}"/>
    <cellStyle name="Normal 5 6" xfId="4421" xr:uid="{C4C48C5E-4525-487F-AECC-AAE1E1CCFC3E}"/>
    <cellStyle name="Normal 5_Commercial" xfId="4422" xr:uid="{FB8DC315-9086-42BC-9EDB-E3CAFBDA8984}"/>
    <cellStyle name="Normal 50" xfId="4423" xr:uid="{17AEE24E-1686-4C9C-A062-440F2F74437F}"/>
    <cellStyle name="Normal 50 2" xfId="4424" xr:uid="{40FA5D7A-6291-422E-B4E8-6AAC482FED7A}"/>
    <cellStyle name="Normal 51" xfId="4425" xr:uid="{A09ED5CD-DCF1-4B7B-935F-0B884544553F}"/>
    <cellStyle name="Normal 51 2" xfId="4426" xr:uid="{6563F3A0-E823-49A0-8668-7FFA4616F3BC}"/>
    <cellStyle name="Normal 51 2 2" xfId="4427" xr:uid="{9E76EB07-B9B4-4E26-8128-BF84810A62ED}"/>
    <cellStyle name="Normal 51 2 2 2" xfId="4428" xr:uid="{FC2423C3-524B-469A-974B-9B60D8BD38EA}"/>
    <cellStyle name="Normal 51 2 3" xfId="4429" xr:uid="{01A4C9D7-F25D-45A1-AFBA-B809A59F3D6E}"/>
    <cellStyle name="Normal 51 2 3 2" xfId="4430" xr:uid="{120D27DA-41CA-42F0-9291-2D91E011F820}"/>
    <cellStyle name="Normal 51 2 4" xfId="4431" xr:uid="{26540461-4BD2-45F4-9E8A-F89B41D59182}"/>
    <cellStyle name="Normal 51 3" xfId="4432" xr:uid="{A534633F-D2FD-4230-B59A-70703E42C1D2}"/>
    <cellStyle name="Normal 51 3 2" xfId="4433" xr:uid="{3E620EED-391D-4FBA-9862-C89B8A359F8C}"/>
    <cellStyle name="Normal 51 4" xfId="4434" xr:uid="{D34F003A-C182-4D41-AAF2-5C09E0BB9FCE}"/>
    <cellStyle name="Normal 51 4 2" xfId="4435" xr:uid="{19B22AD5-66D9-40D2-9395-5C0C98586EF2}"/>
    <cellStyle name="Normal 51 5" xfId="4436" xr:uid="{0360C596-8295-480B-81C0-F952B1C42424}"/>
    <cellStyle name="Normal 52" xfId="4437" xr:uid="{61BE4759-2C76-49A9-85C0-99EE2E9DD170}"/>
    <cellStyle name="Normal 52 2" xfId="4438" xr:uid="{23994DCB-A629-4F81-800F-7CA5CD5C6667}"/>
    <cellStyle name="Normal 52 2 2" xfId="4439" xr:uid="{03B55782-C09A-4987-91E8-F447C2AE4528}"/>
    <cellStyle name="Normal 52 2 2 2" xfId="4440" xr:uid="{7723B329-69E8-4163-8A32-5BBBB4E00425}"/>
    <cellStyle name="Normal 52 2 3" xfId="4441" xr:uid="{1C8CBDF0-E459-4AF4-9B36-628C1DA02631}"/>
    <cellStyle name="Normal 52 2 3 2" xfId="4442" xr:uid="{1EF3F269-B5A0-46B1-AC3A-29978E9AB386}"/>
    <cellStyle name="Normal 52 2 4" xfId="4443" xr:uid="{78B00610-0835-45AC-8A1C-B74F77A7550F}"/>
    <cellStyle name="Normal 52 3" xfId="4444" xr:uid="{F4201297-02E4-4AF4-AC7E-8566A0A55AA2}"/>
    <cellStyle name="Normal 52 3 2" xfId="4445" xr:uid="{3EE869FB-910E-457A-8945-81C216ED44E5}"/>
    <cellStyle name="Normal 52 4" xfId="4446" xr:uid="{3897C94F-81FD-43CC-9366-CA7129369A13}"/>
    <cellStyle name="Normal 52 4 2" xfId="4447" xr:uid="{FF3F739D-7A38-4393-A982-897A2B8251DE}"/>
    <cellStyle name="Normal 52 5" xfId="4448" xr:uid="{F2A89E89-1358-49CE-BF0E-E74174025AA3}"/>
    <cellStyle name="Normal 53" xfId="4449" xr:uid="{1282794C-77F9-4B61-9113-FFC4BFE39A69}"/>
    <cellStyle name="Normal 53 2" xfId="4450" xr:uid="{3035B38E-F8B5-408F-8E93-5E210759D872}"/>
    <cellStyle name="Normal 53 2 2" xfId="4451" xr:uid="{19714A0B-09C3-4397-A89A-CA1D01F392F0}"/>
    <cellStyle name="Normal 53 2 2 2" xfId="4452" xr:uid="{8510AFEB-CDD7-48D3-963F-F14B0CCA878D}"/>
    <cellStyle name="Normal 53 2 3" xfId="4453" xr:uid="{801F0647-9593-4500-943B-1AB8BDE063E8}"/>
    <cellStyle name="Normal 53 2 3 2" xfId="4454" xr:uid="{FCAFD392-333E-4CE7-BBCE-C5364C1DAB56}"/>
    <cellStyle name="Normal 53 2 4" xfId="4455" xr:uid="{417675FE-87F7-41AF-9400-EE1DFFF0301F}"/>
    <cellStyle name="Normal 53 3" xfId="4456" xr:uid="{2DA954C0-78CA-4DEE-9445-BC6255E711ED}"/>
    <cellStyle name="Normal 53 3 2" xfId="4457" xr:uid="{D356634C-41FD-45ED-8497-F7AD89636EFF}"/>
    <cellStyle name="Normal 53 4" xfId="4458" xr:uid="{76D9AB51-E683-461F-95C4-0F9CE0B1AA43}"/>
    <cellStyle name="Normal 53 4 2" xfId="4459" xr:uid="{5469E8DE-D0BD-4802-8D10-029DD1473484}"/>
    <cellStyle name="Normal 53 5" xfId="4460" xr:uid="{1780564A-DD4E-41DE-BD56-3D53FE37B5DE}"/>
    <cellStyle name="Normal 54" xfId="4461" xr:uid="{3D981BB5-29D3-48DF-92EA-8BDC3C2E62A9}"/>
    <cellStyle name="Normal 54 2" xfId="4462" xr:uid="{3740EA2E-CF68-4E14-A14F-136EBAE7FABB}"/>
    <cellStyle name="Normal 54 2 2" xfId="4463" xr:uid="{89316C1B-A422-489D-9FA7-8A346369BDDB}"/>
    <cellStyle name="Normal 54 2 2 2" xfId="4464" xr:uid="{F9A69A4E-C616-474E-AFB9-BEE53AE8960F}"/>
    <cellStyle name="Normal 54 2 3" xfId="4465" xr:uid="{DC950CFB-6AEC-4414-8FAD-73C4526F2156}"/>
    <cellStyle name="Normal 54 2 3 2" xfId="4466" xr:uid="{2D3C3FB9-DA09-40A7-A51D-50DF00C95161}"/>
    <cellStyle name="Normal 54 2 4" xfId="4467" xr:uid="{166FEE3A-902A-48A1-AEC9-F72985503AAA}"/>
    <cellStyle name="Normal 54 3" xfId="4468" xr:uid="{2BC13610-171A-46B7-BE78-91D6DE3D1B20}"/>
    <cellStyle name="Normal 54 3 2" xfId="4469" xr:uid="{AF115827-57C4-45FF-9F08-FDA8119CD368}"/>
    <cellStyle name="Normal 54 4" xfId="4470" xr:uid="{64936A2C-4DB6-4FA7-84C4-0C296904AC36}"/>
    <cellStyle name="Normal 54 4 2" xfId="4471" xr:uid="{27752FC1-9113-4801-9AEB-A0940DAC2EAE}"/>
    <cellStyle name="Normal 54 5" xfId="4472" xr:uid="{71C5E510-8E8B-440F-A8B0-2E4D7C29EB72}"/>
    <cellStyle name="Normal 55" xfId="4473" xr:uid="{AE87BCB6-F720-4DBE-AD78-01753028A32A}"/>
    <cellStyle name="Normal 55 2" xfId="4474" xr:uid="{481E078F-EAEC-48A8-BA87-75B502512014}"/>
    <cellStyle name="Normal 55 2 2" xfId="4475" xr:uid="{747D0E94-3531-439C-A1F9-69DBDFD2097D}"/>
    <cellStyle name="Normal 55 3" xfId="4476" xr:uid="{6FF5673E-0706-4A77-9CD2-E967986CA474}"/>
    <cellStyle name="Normal 55 3 2" xfId="4477" xr:uid="{5253E79E-A8FC-4A5F-B66D-F828359CD629}"/>
    <cellStyle name="Normal 55 4" xfId="4478" xr:uid="{2E74EB53-22D7-446C-8084-33912AC8ED6D}"/>
    <cellStyle name="Normal 56" xfId="4479" xr:uid="{BAB798BC-354B-42A0-BD81-0F7D136A5D64}"/>
    <cellStyle name="Normal 56 2" xfId="4480" xr:uid="{E2E1BC70-70F8-4339-8735-B5D41F31FFB0}"/>
    <cellStyle name="Normal 56 2 2" xfId="4481" xr:uid="{283B9B38-130E-4720-A168-31D94555C742}"/>
    <cellStyle name="Normal 56 3" xfId="4482" xr:uid="{A5E5EF96-24BC-4BB6-8EA1-CA70451D960C}"/>
    <cellStyle name="Normal 56 3 2" xfId="4483" xr:uid="{69E2F9CA-1236-45EA-963A-31270FBDD08D}"/>
    <cellStyle name="Normal 56 4" xfId="4484" xr:uid="{355D1296-053D-431A-9E82-D8643565A3AE}"/>
    <cellStyle name="Normal 57" xfId="4485" xr:uid="{946314B3-78FB-44E6-933C-2A34F12416C9}"/>
    <cellStyle name="Normal 57 2" xfId="4486" xr:uid="{4C8DF98F-7279-4F14-A433-5A77534BDAD8}"/>
    <cellStyle name="Normal 57 2 2" xfId="4487" xr:uid="{40115D9D-55A8-40A4-B508-5C014C2C6EAC}"/>
    <cellStyle name="Normal 57 3" xfId="4488" xr:uid="{7863E5D3-4061-4A53-B818-7FA1F7417B78}"/>
    <cellStyle name="Normal 57 3 2" xfId="4489" xr:uid="{8F64D079-E03B-46C6-AB69-2E8704ADB77B}"/>
    <cellStyle name="Normal 57 4" xfId="4490" xr:uid="{8D71A1EB-B08A-4CAD-A3FA-B95EB262F1BD}"/>
    <cellStyle name="Normal 58" xfId="4491" xr:uid="{DC954E82-1FE5-49EA-8D2B-B21B3184D697}"/>
    <cellStyle name="Normal 58 2" xfId="4492" xr:uid="{A4ECCEE4-FAD0-4A06-B56D-190FF61D1275}"/>
    <cellStyle name="Normal 58 2 2" xfId="4493" xr:uid="{6A9EA55C-5D71-43B4-834E-7B476146F2E2}"/>
    <cellStyle name="Normal 58 3" xfId="4494" xr:uid="{DAB50642-4797-42EF-80B0-FD5EA765FBA7}"/>
    <cellStyle name="Normal 58 3 2" xfId="4495" xr:uid="{FD7FD83D-76E3-4EC6-91F9-82792B2C4831}"/>
    <cellStyle name="Normal 58 4" xfId="4496" xr:uid="{8B50A408-8D4D-41CC-8BED-37D08EA5AFAA}"/>
    <cellStyle name="Normal 59" xfId="4497" xr:uid="{9442DE3F-B690-438D-AE9A-63D29C11A1DF}"/>
    <cellStyle name="Normal 59 2" xfId="4498" xr:uid="{CA3FB509-6AE8-42E5-A6F8-A5D0080C60F0}"/>
    <cellStyle name="Normal 59 2 2" xfId="4499" xr:uid="{06358DD1-9680-4453-B390-83272687B5C3}"/>
    <cellStyle name="Normal 59 3" xfId="4500" xr:uid="{CEED983D-C0B7-4B1D-96C4-A182E285E7E9}"/>
    <cellStyle name="Normal 59 3 2" xfId="4501" xr:uid="{EE83CE70-9421-42A7-AAA8-6C1B7B606AD6}"/>
    <cellStyle name="Normal 59 4" xfId="4502" xr:uid="{D46D8834-F825-45F2-BB84-A8D3FB1D5F62}"/>
    <cellStyle name="Normal 6" xfId="27" xr:uid="{AD7091AC-59A1-4309-83AD-675E9007A667}"/>
    <cellStyle name="Normal 6 2" xfId="46" xr:uid="{DFCEC5C9-620F-4484-BBFA-D0629BD44885}"/>
    <cellStyle name="Normal 6 2 2" xfId="60" xr:uid="{C06C2828-8E65-4E22-80E0-BDC5DDB92491}"/>
    <cellStyle name="Normal 6 2 2 2" xfId="4503" xr:uid="{3DD260AD-313D-4C81-86BB-B2F41A73C8CA}"/>
    <cellStyle name="Normal 6 2 2 2 2" xfId="4504" xr:uid="{9F8C424F-3C01-4B6E-A56E-832F91A8FCAD}"/>
    <cellStyle name="Normal 6 2 2 3" xfId="4505" xr:uid="{04281ED3-DA85-4932-9EDE-3DE3D4F1A59A}"/>
    <cellStyle name="Normal 6 2 3" xfId="4506" xr:uid="{53757B9D-489C-4718-982F-631EFA586665}"/>
    <cellStyle name="Normal 6 2 3 2" xfId="4507" xr:uid="{49B7F408-955B-441A-8239-927FEE0900D9}"/>
    <cellStyle name="Normal 6 2 4" xfId="4508" xr:uid="{1B41C1F1-3CFF-4EE4-8001-D229827EF7F3}"/>
    <cellStyle name="Normal 6 2 4 2" xfId="4509" xr:uid="{3288BFED-FF4E-4BAC-B8D1-AE02D57AE547}"/>
    <cellStyle name="Normal 6 2 5" xfId="4510" xr:uid="{8F019AC0-A472-4AB4-B0E7-3E0DCC1CE041}"/>
    <cellStyle name="Normal 6 3" xfId="52" xr:uid="{A19746D4-105F-4A54-A72E-5692D7F0FD42}"/>
    <cellStyle name="Normal 6 3 2" xfId="4511" xr:uid="{9283712A-967A-4818-B3DD-446E0E3A8FD9}"/>
    <cellStyle name="Normal 6 3 2 2" xfId="4512" xr:uid="{5627D241-471E-42CC-8033-A468ECC2F1C1}"/>
    <cellStyle name="Normal 6 3 2 2 2" xfId="4513" xr:uid="{8A5FEE64-5CB4-434D-9A3F-3E6011C1F208}"/>
    <cellStyle name="Normal 6 3 2 3" xfId="4514" xr:uid="{5D8B54BB-E972-4117-9212-C7B5237FFC5F}"/>
    <cellStyle name="Normal 6 3 3" xfId="4515" xr:uid="{EE1E2700-9C50-493E-A5C2-C3AD28A6A89E}"/>
    <cellStyle name="Normal 6 3 3 2" xfId="4516" xr:uid="{11CD7985-0CBE-46E2-BA33-612167A4E759}"/>
    <cellStyle name="Normal 6 3 4" xfId="4517" xr:uid="{06616378-0C81-4BEF-84A5-DA499770A0E4}"/>
    <cellStyle name="Normal 6 3 4 2" xfId="4518" xr:uid="{75AAB9D4-D370-4E81-B598-056F00360052}"/>
    <cellStyle name="Normal 6 3 5" xfId="4519" xr:uid="{894E0E49-66A4-4CAD-B136-873335BD4D0B}"/>
    <cellStyle name="Normal 6 4" xfId="4520" xr:uid="{BE2C2A02-90ED-4CA7-8A66-E3AC93F2BEDF}"/>
    <cellStyle name="Normal 6 4 2" xfId="4521" xr:uid="{E3C2DA8E-3DB2-4941-BEF0-F324E350BE03}"/>
    <cellStyle name="Normal 6 4 2 2" xfId="4522" xr:uid="{C85B0CEA-69D6-4BF1-ABAA-8ACE13494FDF}"/>
    <cellStyle name="Normal 6 4 2 2 2" xfId="4523" xr:uid="{1B178D0C-4663-4E8B-B6E4-D298D57575B5}"/>
    <cellStyle name="Normal 6 4 2 3" xfId="4524" xr:uid="{507DE033-E7ED-445E-B3C9-162861345B66}"/>
    <cellStyle name="Normal 6 4 3" xfId="4525" xr:uid="{3D397D4E-21D5-4F21-AA70-FB755A726BC0}"/>
    <cellStyle name="Normal 6 4 3 2" xfId="4526" xr:uid="{BDD183F5-CD0C-405B-8250-06803D625F5E}"/>
    <cellStyle name="Normal 6 4 4" xfId="4527" xr:uid="{C88F5767-39BC-4CB4-980E-EF2043227672}"/>
    <cellStyle name="Normal 6 4 4 2" xfId="4528" xr:uid="{89EEA795-077F-44B0-AB55-EB6B23BE66DF}"/>
    <cellStyle name="Normal 6 4 5" xfId="4529" xr:uid="{32DD3F0A-34F5-4DDD-A641-75A0A1EFADF8}"/>
    <cellStyle name="Normal 6 5" xfId="4530" xr:uid="{16A4C557-5E4E-4E16-B905-E277A9F11535}"/>
    <cellStyle name="Normal 6 5 2" xfId="4531" xr:uid="{46EF4B9E-3B93-44C5-A5C8-2ACAE8A616D7}"/>
    <cellStyle name="Normal 6 5 2 2" xfId="4532" xr:uid="{B9230702-438C-4307-9F29-009E32961C99}"/>
    <cellStyle name="Normal 6 5 2 2 2" xfId="4533" xr:uid="{061FC989-76F3-4F97-88B3-CBA559A7A956}"/>
    <cellStyle name="Normal 6 5 2 3" xfId="4534" xr:uid="{CA024F64-628E-4A8A-AA77-EC69F5D13C56}"/>
    <cellStyle name="Normal 6 5 3" xfId="4535" xr:uid="{DD1F5D46-D6F0-4EF1-A3C1-347A79C51772}"/>
    <cellStyle name="Normal 6 5 3 2" xfId="4536" xr:uid="{F10A9EBA-8EF5-41DB-A051-811D0899FFF4}"/>
    <cellStyle name="Normal 6 5 4" xfId="4537" xr:uid="{7DD86F4C-0D73-4691-8711-831F0138A191}"/>
    <cellStyle name="Normal 6 5 4 2" xfId="4538" xr:uid="{A40BE6CC-5A9F-4272-B437-F353ECD5B735}"/>
    <cellStyle name="Normal 6 5 5" xfId="4539" xr:uid="{3E19F29F-BC17-4643-BF2E-63B76BC43CC4}"/>
    <cellStyle name="Normal 6 6" xfId="4540" xr:uid="{25F7B327-D854-4DBD-A9C0-3BBC915530CF}"/>
    <cellStyle name="Normal 6 6 2" xfId="4541" xr:uid="{9F10E300-39A9-4E61-9680-3DF5851261B7}"/>
    <cellStyle name="Normal 6 6 2 2" xfId="4542" xr:uid="{A5E54D42-CA46-4F48-9DBD-9705357DAB10}"/>
    <cellStyle name="Normal 6 6 3" xfId="4543" xr:uid="{9406EFFD-8117-46ED-B9D3-8538240851AC}"/>
    <cellStyle name="Normal 6 7" xfId="4544" xr:uid="{49E07B11-669B-401B-8F13-26FEA5193992}"/>
    <cellStyle name="Normal 6 7 2" xfId="4545" xr:uid="{B0D9EA6E-539E-48E1-A38D-029EBB090D1B}"/>
    <cellStyle name="Normal 6 8" xfId="4546" xr:uid="{BE8AFDBA-5EB6-4154-8CBC-9C711621E7D5}"/>
    <cellStyle name="Normal 6 8 2" xfId="4547" xr:uid="{899B7F71-568B-411F-8003-A58C97CB7ECF}"/>
    <cellStyle name="Normal 6 9" xfId="4548" xr:uid="{3BBDE968-764F-4384-8216-7FA0C993CEC4}"/>
    <cellStyle name="Normal 60" xfId="4549" xr:uid="{DF682476-3595-4A11-A2A0-578A71AB3F4A}"/>
    <cellStyle name="Normal 60 2" xfId="4550" xr:uid="{E41175A3-A375-4651-B3E0-D3DE739E3E35}"/>
    <cellStyle name="Normal 60 2 2" xfId="4551" xr:uid="{750E286C-1FB1-4354-B7F6-3B2A17B20CD7}"/>
    <cellStyle name="Normal 60 3" xfId="4552" xr:uid="{F98009A6-52EF-48A6-9E63-D352200A8EB6}"/>
    <cellStyle name="Normal 60 3 2" xfId="4553" xr:uid="{08158AF9-05C6-4E81-8E15-735472963739}"/>
    <cellStyle name="Normal 60 4" xfId="4554" xr:uid="{CF82F6FC-CDF3-4AE5-91E4-7CD9ED74671D}"/>
    <cellStyle name="Normal 61" xfId="4555" xr:uid="{E4619960-90AC-4845-8D26-8891560287A8}"/>
    <cellStyle name="Normal 61 2" xfId="4556" xr:uid="{424197DC-8D1C-491A-9B7A-89BABEBC8EA2}"/>
    <cellStyle name="Normal 61 2 2" xfId="4557" xr:uid="{6C956200-E557-4924-BF15-60352FC8475B}"/>
    <cellStyle name="Normal 61 3" xfId="4558" xr:uid="{6350435A-2EB8-4AE7-AF77-0928BF793532}"/>
    <cellStyle name="Normal 61 4" xfId="4559" xr:uid="{50C08A7F-F806-4B38-8DC4-13CBDEA77766}"/>
    <cellStyle name="Normal 62" xfId="4560" xr:uid="{A41A8E09-DDE3-4C0F-99C3-79C5EC2C6D5A}"/>
    <cellStyle name="Normal 62 2" xfId="4561" xr:uid="{82A0D302-860A-4BBB-BE54-9E468C151641}"/>
    <cellStyle name="Normal 62 3" xfId="4562" xr:uid="{48EF96E2-FC03-4DDC-BCDF-7E7417AFDAC9}"/>
    <cellStyle name="Normal 62 3 2" xfId="4563" xr:uid="{C042CE8B-23F7-494A-A785-370752306F94}"/>
    <cellStyle name="Normal 62 4" xfId="4564" xr:uid="{32E114FC-900D-4AB9-AE70-442896B90A10}"/>
    <cellStyle name="Normal 62 4 2" xfId="4565" xr:uid="{A4131603-E38A-42E5-939E-B38392C66593}"/>
    <cellStyle name="Normal 62 5" xfId="4566" xr:uid="{3DD95BE6-2CE4-4F44-8CD7-7D61C44F4564}"/>
    <cellStyle name="Normal 63" xfId="4567" xr:uid="{095831E6-57D0-4CD0-8798-A0D5FA23176E}"/>
    <cellStyle name="Normal 63 2" xfId="4568" xr:uid="{0F9D3E06-EE9E-4CA2-AE5C-CF0427A966D8}"/>
    <cellStyle name="Normal 63 3" xfId="4569" xr:uid="{9C0A2D3D-7D07-45E2-8BF5-F25F5C677359}"/>
    <cellStyle name="Normal 63 3 2" xfId="4570" xr:uid="{9EF8825A-49A4-48D6-8A1F-A47185E363B5}"/>
    <cellStyle name="Normal 63 4" xfId="4571" xr:uid="{1A4C2C58-25F8-4801-9991-FF05520D7A6E}"/>
    <cellStyle name="Normal 63 4 2" xfId="4572" xr:uid="{38897B4C-49BF-44C4-BEB3-A44C0D29A40B}"/>
    <cellStyle name="Normal 63 5" xfId="4573" xr:uid="{EB3C1C2D-BAC3-4827-8B29-BAEAFBDB50B4}"/>
    <cellStyle name="Normal 64" xfId="4574" xr:uid="{D68ED9E8-604F-4F86-8B65-5FE5F66500A7}"/>
    <cellStyle name="Normal 64 2" xfId="4575" xr:uid="{DA4078A9-39C5-4FA7-A1F1-C817500D9B00}"/>
    <cellStyle name="Normal 64 3" xfId="4576" xr:uid="{D1C25CB2-DAA6-4FAE-9749-29B28F9183AE}"/>
    <cellStyle name="Normal 64 3 2" xfId="4577" xr:uid="{CAB6B1BD-959A-4376-9DA0-0D273A97A57F}"/>
    <cellStyle name="Normal 64 4" xfId="4578" xr:uid="{B9F3D7DF-1080-4DCE-9062-2F019334A60F}"/>
    <cellStyle name="Normal 65" xfId="4579" xr:uid="{33BF9207-27AF-4386-82AA-4403585C7074}"/>
    <cellStyle name="Normal 65 2" xfId="4580" xr:uid="{AACE41AD-40D5-4B85-9259-FF5CD6E967D6}"/>
    <cellStyle name="Normal 65 3" xfId="4581" xr:uid="{3BA1522E-BC12-4BE1-BB00-F1E1EE1CC1D4}"/>
    <cellStyle name="Normal 65 3 2" xfId="4582" xr:uid="{24767590-48D8-4AAD-B933-D6855812E3A5}"/>
    <cellStyle name="Normal 65 4" xfId="4583" xr:uid="{1F38508C-92A9-40CA-BA32-EA76B95FB0F4}"/>
    <cellStyle name="Normal 66" xfId="4584" xr:uid="{E5615E61-6818-443D-BB4B-25844B72DA7B}"/>
    <cellStyle name="Normal 66 2" xfId="4585" xr:uid="{257F90A9-EA29-435D-AC9E-F16A7EFC88B8}"/>
    <cellStyle name="Normal 66 3" xfId="4586" xr:uid="{BF5FACFE-9442-4162-A3F9-3232918F31EA}"/>
    <cellStyle name="Normal 66 3 2" xfId="4587" xr:uid="{AE6C6E51-49F3-43DE-9027-7B16CD51A13C}"/>
    <cellStyle name="Normal 66 4" xfId="4588" xr:uid="{81AB8799-5C0F-4B5E-AFEA-DF695B18436D}"/>
    <cellStyle name="Normal 66 4 2" xfId="4589" xr:uid="{17F2B11D-CB8D-47EF-AD41-9E869DBBF73F}"/>
    <cellStyle name="Normal 66 5" xfId="4590" xr:uid="{829182EC-B835-4CCC-A07F-E856D6F78D34}"/>
    <cellStyle name="Normal 67" xfId="4591" xr:uid="{BC9AD089-AB9B-483D-BEB5-88D7F7972D46}"/>
    <cellStyle name="Normal 67 2" xfId="4592" xr:uid="{782FA42B-352C-4F16-9A71-CA1EC604F683}"/>
    <cellStyle name="Normal 67 2 2" xfId="4593" xr:uid="{954E083C-3A74-4846-9750-703B5E13FAB4}"/>
    <cellStyle name="Normal 68" xfId="4594" xr:uid="{1AD8733B-3BF9-48FD-BFF0-DBC8C215C9F5}"/>
    <cellStyle name="Normal 68 2" xfId="4595" xr:uid="{62FEA1F2-09AB-4313-A873-424B32EBDD2A}"/>
    <cellStyle name="Normal 68 3" xfId="4596" xr:uid="{04D816F1-3E1C-4278-B132-4C310E770C91}"/>
    <cellStyle name="Normal 69" xfId="4597" xr:uid="{09F23F36-AD8C-4647-903E-F3B3083582E4}"/>
    <cellStyle name="Normal 69 2" xfId="4598" xr:uid="{0471B632-177B-4ED1-9126-3E0D066FABE3}"/>
    <cellStyle name="Normal 69 3" xfId="4599" xr:uid="{40890B75-FFCB-4B67-943E-2E31A9C13E20}"/>
    <cellStyle name="Normal 7" xfId="41" xr:uid="{578AE3A5-4AE8-4485-931C-D02E9D403515}"/>
    <cellStyle name="Normal 7 2" xfId="47" xr:uid="{93581BAD-87C5-4F7A-9E09-C5D31FA170E7}"/>
    <cellStyle name="Normal 7 2 2" xfId="4600" xr:uid="{963B3727-C3DC-4B40-A442-8F2BCBCA9595}"/>
    <cellStyle name="Normal 7 2 2 2" xfId="4601" xr:uid="{3E888AB9-1472-42F2-9B40-1F06070D7967}"/>
    <cellStyle name="Normal 7 2 2 2 2" xfId="4602" xr:uid="{6677240E-52B0-4A2F-AC76-80D1EBA27CBE}"/>
    <cellStyle name="Normal 7 2 2 3" xfId="4603" xr:uid="{4E0A5C55-4A29-4AA6-B647-5E25612B4C5B}"/>
    <cellStyle name="Normal 7 2 3" xfId="4604" xr:uid="{DFAAC79E-8BEB-454B-B4A4-1BFBDB4A89E0}"/>
    <cellStyle name="Normal 7 2 3 2" xfId="4605" xr:uid="{75A75949-2B8A-4390-A19E-0DBD14635C05}"/>
    <cellStyle name="Normal 7 2 4" xfId="4606" xr:uid="{2365BEEF-20FE-4283-9C88-9D5B9C7D3B13}"/>
    <cellStyle name="Normal 7 2 4 2" xfId="4607" xr:uid="{723A0640-71C9-462A-8FE8-789A7EB0F019}"/>
    <cellStyle name="Normal 7 2 5" xfId="4608" xr:uid="{99BFD5C1-E6FD-4A90-A85E-5E99EFE72BFB}"/>
    <cellStyle name="Normal 7 3" xfId="4609" xr:uid="{162C13BD-8B33-490A-9B47-4858D562D054}"/>
    <cellStyle name="Normal 7 3 2" xfId="4610" xr:uid="{088E3221-40C1-4C5D-81C3-89788DFFD3AF}"/>
    <cellStyle name="Normal 7 3 2 2" xfId="4611" xr:uid="{A009ADFB-81FB-4E6D-93FC-2EDDDAE8B9E9}"/>
    <cellStyle name="Normal 7 3 2 2 2" xfId="4612" xr:uid="{78B4F533-8D50-42E7-8BAA-10D157D85701}"/>
    <cellStyle name="Normal 7 3 2 3" xfId="4613" xr:uid="{A9C6DC49-BBB5-4E66-8F34-BBA65F0AB901}"/>
    <cellStyle name="Normal 7 3 3" xfId="4614" xr:uid="{65EA7F17-D958-4962-A51C-DE2AA132D207}"/>
    <cellStyle name="Normal 7 3 3 2" xfId="4615" xr:uid="{7299F8E5-30B3-48C9-B4AB-D35F5FED9D13}"/>
    <cellStyle name="Normal 7 3 4" xfId="4616" xr:uid="{537C53AD-6AAF-42AE-9771-CB0C4FC27B31}"/>
    <cellStyle name="Normal 7 3 4 2" xfId="4617" xr:uid="{11CCD5C7-0D52-4F1D-82A8-6637D258E3F0}"/>
    <cellStyle name="Normal 7 3 5" xfId="4618" xr:uid="{714F1546-C9ED-4200-9E7D-767F1A6502F8}"/>
    <cellStyle name="Normal 7 4" xfId="4619" xr:uid="{93A83B89-631E-42C8-8821-FAE754D3B2EB}"/>
    <cellStyle name="Normal 7 4 2" xfId="4620" xr:uid="{205C1AA7-AFDE-41A9-8133-3A70AEB1E595}"/>
    <cellStyle name="Normal 7 4 2 2" xfId="4621" xr:uid="{A5F6562D-FA78-41C3-8CD4-9CCD752E8BBF}"/>
    <cellStyle name="Normal 7 4 2 2 2" xfId="4622" xr:uid="{040D7C9C-2942-43DF-B4EA-CA92D298E3D3}"/>
    <cellStyle name="Normal 7 4 2 3" xfId="4623" xr:uid="{552BD62B-848E-4263-B738-BC57ADAAC941}"/>
    <cellStyle name="Normal 7 4 3" xfId="4624" xr:uid="{BC1A2E93-15D3-4784-A726-B349A7F0AB6E}"/>
    <cellStyle name="Normal 7 4 3 2" xfId="4625" xr:uid="{D2238F9B-37DE-4D27-8A2C-1F7A6822F000}"/>
    <cellStyle name="Normal 7 4 4" xfId="4626" xr:uid="{3F4B9690-1302-4B0C-BEFD-167BA71B1A3F}"/>
    <cellStyle name="Normal 7 4 4 2" xfId="4627" xr:uid="{C7451009-38B1-4491-8B6B-F97DDA5EF45C}"/>
    <cellStyle name="Normal 7 4 5" xfId="4628" xr:uid="{D9866F95-D979-489F-B0AC-FB2A3FFC4669}"/>
    <cellStyle name="Normal 7 5" xfId="4629" xr:uid="{6572D518-0A3D-4350-8ABB-970572D6230C}"/>
    <cellStyle name="Normal 7 5 2" xfId="4630" xr:uid="{716D8F6E-BD02-42A6-AF92-F242E68EE86B}"/>
    <cellStyle name="Normal 7 5 2 2" xfId="4631" xr:uid="{3077DB85-3DC3-45D4-B162-9176B6573596}"/>
    <cellStyle name="Normal 7 5 3" xfId="4632" xr:uid="{BE0F9B35-8EA4-459A-8E9F-03679E730A79}"/>
    <cellStyle name="Normal 7 6" xfId="4633" xr:uid="{EBF305B8-B22C-487C-9BB2-3695E566C32A}"/>
    <cellStyle name="Normal 7 6 2" xfId="4634" xr:uid="{AD391655-E646-4411-BBC7-76F148D5B4B1}"/>
    <cellStyle name="Normal 7 7" xfId="4635" xr:uid="{756AC053-82BF-42F7-A7DC-1EF9936AC74F}"/>
    <cellStyle name="Normal 7 7 2" xfId="4636" xr:uid="{D87027DD-CCF2-4556-A04A-EECDE17F58A8}"/>
    <cellStyle name="Normal 7 8" xfId="4637" xr:uid="{EBDD6FAA-B882-4CCE-913D-C9BA74C05541}"/>
    <cellStyle name="Normal 70" xfId="4638" xr:uid="{284ED5C6-566D-468C-8A88-7F9C091A08B2}"/>
    <cellStyle name="Normal 70 2" xfId="4639" xr:uid="{AD1D1CB7-1207-4561-8627-FD5B0261C584}"/>
    <cellStyle name="Normal 70 3" xfId="4640" xr:uid="{C93120F3-855E-4474-ADF9-E814C13421E9}"/>
    <cellStyle name="Normal 71" xfId="4641" xr:uid="{AA0595BA-80E9-4C13-91BB-22AA230A72D1}"/>
    <cellStyle name="Normal 71 2" xfId="4642" xr:uid="{3F79C2D2-D982-42C9-BCD0-495AFDC03877}"/>
    <cellStyle name="Normal 71 3" xfId="4643" xr:uid="{7EA951E6-582F-4640-A86C-6F592DFFE9C7}"/>
    <cellStyle name="Normal 71 3 2" xfId="4644" xr:uid="{BFC6D773-B75D-495C-A401-3758F9ED5D63}"/>
    <cellStyle name="Normal 71 3 2 2" xfId="4645" xr:uid="{4482C80C-C665-49BF-A0EB-BF3332BB2493}"/>
    <cellStyle name="Normal 71 3 2 2 2" xfId="4646" xr:uid="{F81297D9-FB30-4938-AA59-0EF3DF5B1CF4}"/>
    <cellStyle name="Normal 71 3 2 3" xfId="4647" xr:uid="{85526151-EA27-4438-BCCB-D58FC2DD6802}"/>
    <cellStyle name="Normal 71 3 3" xfId="4648" xr:uid="{E03B007B-4802-465F-BBBE-EFBCC5EAFD2A}"/>
    <cellStyle name="Normal 71 3 3 2" xfId="4649" xr:uid="{69B0B6BB-D4B4-40FE-A0D2-A83D57BB8628}"/>
    <cellStyle name="Normal 71 3 4" xfId="4650" xr:uid="{C0C52F6A-9D79-468A-9420-C7251BC8FDE0}"/>
    <cellStyle name="Normal 71 4" xfId="4651" xr:uid="{F0A5EE7B-7CA4-4A4C-9017-A6DD2E66D704}"/>
    <cellStyle name="Normal 72" xfId="4652" xr:uid="{909EB8C2-8060-46AF-AC67-54D72D2D89C6}"/>
    <cellStyle name="Normal 72 2" xfId="4653" xr:uid="{F16E2A04-496E-4A9D-9570-87A045960262}"/>
    <cellStyle name="Normal 72 2 2" xfId="4654" xr:uid="{2200CE4F-FCDE-44A6-85BF-F9A1D1C01519}"/>
    <cellStyle name="Normal 72 2 2 2" xfId="4655" xr:uid="{DAFC2F00-698F-4D8B-9A59-B03DCAA0E93A}"/>
    <cellStyle name="Normal 72 2 3" xfId="4656" xr:uid="{A899116B-4DDB-49B5-86D0-AEF45F369E27}"/>
    <cellStyle name="Normal 72 3" xfId="4657" xr:uid="{4CF72270-5B85-4A66-815D-46E14659A84D}"/>
    <cellStyle name="Normal 72 3 2" xfId="4658" xr:uid="{0A7870A0-85C7-46EA-8252-D664A1720A92}"/>
    <cellStyle name="Normal 72 4" xfId="4659" xr:uid="{5244D297-A8AC-4441-8360-45D6E276E50C}"/>
    <cellStyle name="Normal 73" xfId="4660" xr:uid="{9281AAF1-8A3D-4B47-80D1-48793B469CFE}"/>
    <cellStyle name="Normal 73 2" xfId="4661" xr:uid="{6EA9068D-7558-43AE-A9C3-0855E8B7DFF6}"/>
    <cellStyle name="Normal 73 3" xfId="4662" xr:uid="{43F7819B-DD66-4CB3-9A89-F39FFF9A798A}"/>
    <cellStyle name="Normal 73 3 2" xfId="4663" xr:uid="{D1B33E85-9967-4819-9302-26A4686AA571}"/>
    <cellStyle name="Normal 73 3 2 2" xfId="4664" xr:uid="{767D6A20-FC0D-4B8E-B2C8-D05CC9FF539E}"/>
    <cellStyle name="Normal 73 3 2 2 2" xfId="4665" xr:uid="{874A4A57-50B6-4951-BEB7-1E08783EBE44}"/>
    <cellStyle name="Normal 73 3 2 3" xfId="4666" xr:uid="{23F2CA46-A66C-4BAC-BA9D-90EA6BCAB9D2}"/>
    <cellStyle name="Normal 73 3 3" xfId="4667" xr:uid="{48DCF180-EFF7-4725-B2C4-45432877599F}"/>
    <cellStyle name="Normal 73 3 3 2" xfId="4668" xr:uid="{4CD759DF-5EA2-48BF-AFED-60704A1AEA7A}"/>
    <cellStyle name="Normal 73 3 4" xfId="4669" xr:uid="{09A7785B-DF8A-49E8-8FB2-0643D2CEBC86}"/>
    <cellStyle name="Normal 73 4" xfId="4670" xr:uid="{BEC34DDD-EE47-4234-8B13-FFB24E80E854}"/>
    <cellStyle name="Normal 74" xfId="4671" xr:uid="{B3ACD449-9C19-4EE0-A3F5-5596F9C88EFE}"/>
    <cellStyle name="Normal 74 2" xfId="4672" xr:uid="{FDB4BE69-3321-45A6-9561-66672D7E77E3}"/>
    <cellStyle name="Normal 75" xfId="4673" xr:uid="{D316D006-41FB-41B4-BBEE-352F78CEBC31}"/>
    <cellStyle name="Normal 75 2" xfId="4674" xr:uid="{EC292904-A879-4107-BD91-404817DF114D}"/>
    <cellStyle name="Normal 76" xfId="4675" xr:uid="{AA460BCD-FE7A-4419-A9CB-8837F1E2EB7D}"/>
    <cellStyle name="Normal 76 2" xfId="4676" xr:uid="{5C0933BF-7B5B-447C-92B9-CC6AD0966E0F}"/>
    <cellStyle name="Normal 77" xfId="4677" xr:uid="{05196D74-7651-4F28-B4FB-6F8813781E69}"/>
    <cellStyle name="Normal 77 2" xfId="4678" xr:uid="{E150D328-A41C-477F-9B54-E725FBC8AA5F}"/>
    <cellStyle name="Normal 78" xfId="4679" xr:uid="{5CD78193-4ED8-41A3-8DF4-B42BCB832CE6}"/>
    <cellStyle name="Normal 78 2" xfId="4680" xr:uid="{968A0A0C-7A5D-40C3-ADB0-C14741CA2142}"/>
    <cellStyle name="Normal 79" xfId="4681" xr:uid="{0EA00B44-7A0C-482F-9BBC-E70816393A0A}"/>
    <cellStyle name="Normal 79 2" xfId="4682" xr:uid="{015A0D85-3B7E-47B0-BFD5-33E9BFB378A6}"/>
    <cellStyle name="Normal 8" xfId="28" xr:uid="{8F3A50E4-A6E3-4485-B985-FB21536BECE6}"/>
    <cellStyle name="Normal 8 2" xfId="53" xr:uid="{EEC35A7E-1C9D-4E72-8C9F-B7BF12561AF4}"/>
    <cellStyle name="Normal 8 2 2" xfId="4683" xr:uid="{07022BB9-ECE4-4437-BF96-C4CEBE71B82E}"/>
    <cellStyle name="Normal 8 2 2 2" xfId="4684" xr:uid="{5F7E79C9-08D0-4022-95E7-C3A37D21CF29}"/>
    <cellStyle name="Normal 8 2 3" xfId="4685" xr:uid="{C320DAA0-C3D3-49D1-9442-81F8EDDA0566}"/>
    <cellStyle name="Normal 8 3" xfId="4686" xr:uid="{2E2DE597-6EE0-4997-B224-B1E41813B49B}"/>
    <cellStyle name="Normal 8 3 2" xfId="4687" xr:uid="{6F414FDE-91D5-42E4-8EBD-8F3E0791A0ED}"/>
    <cellStyle name="Normal 8 3 2 2" xfId="4688" xr:uid="{322FB4D7-CD62-413C-9FE2-374A59864898}"/>
    <cellStyle name="Normal 8 3 3" xfId="4689" xr:uid="{D90C8DF1-7991-48BA-983F-D395AC4A9A66}"/>
    <cellStyle name="Normal 8 3 3 2" xfId="4690" xr:uid="{76A05EAB-FD0F-4B76-9093-F7750B8F055A}"/>
    <cellStyle name="Normal 8 3 4" xfId="4691" xr:uid="{1FD67571-4B99-465D-BA7C-31D6A0EF6DAB}"/>
    <cellStyle name="Normal 8 4" xfId="4692" xr:uid="{E6741CCD-AF03-46DA-83E9-ED6B36BE98A2}"/>
    <cellStyle name="Normal 8 4 2" xfId="4693" xr:uid="{A339D0A1-8585-40EA-B6BE-689A12229A3B}"/>
    <cellStyle name="Normal 8 5" xfId="4694" xr:uid="{ED0A30B6-C766-435F-B051-8D891C3D68EE}"/>
    <cellStyle name="Normal 80" xfId="4695" xr:uid="{24AA8D94-3998-415A-A4D1-AB6566949FDF}"/>
    <cellStyle name="Normal 80 2" xfId="4696" xr:uid="{F8B17DD2-715A-4064-A174-9717061234A4}"/>
    <cellStyle name="Normal 81" xfId="4697" xr:uid="{6EEBF84A-0D1F-4C90-B7E0-64E3A8437904}"/>
    <cellStyle name="Normal 81 2" xfId="4698" xr:uid="{8FA8A536-6EEA-4435-BAD9-547056D0F4A4}"/>
    <cellStyle name="Normal 82" xfId="4699" xr:uid="{C9050B65-8B85-4765-89DA-B6421E03D353}"/>
    <cellStyle name="Normal 82 2" xfId="4700" xr:uid="{EE7951BD-47D0-4D5D-A7DF-EC98892D065E}"/>
    <cellStyle name="Normal 83" xfId="4701" xr:uid="{7007BFF4-B563-47AC-94B8-34653A9ACE47}"/>
    <cellStyle name="Normal 83 2" xfId="4702" xr:uid="{3E985AB2-372F-44A3-8481-740C8685F1E3}"/>
    <cellStyle name="Normal 83 2 2" xfId="4703" xr:uid="{14AA3177-02D4-47D7-8875-8C5A1549EA71}"/>
    <cellStyle name="Normal 83 3" xfId="4704" xr:uid="{DC2DC2BA-829A-4BFE-8A44-77BFA1B0CFF6}"/>
    <cellStyle name="Normal 84" xfId="4705" xr:uid="{F0BEE564-2388-44EF-8F90-7067F2502C62}"/>
    <cellStyle name="Normal 84 2" xfId="4706" xr:uid="{CEF1B8EF-7DB2-4DCC-BD36-EC2291B6342B}"/>
    <cellStyle name="Normal 84 2 2" xfId="4707" xr:uid="{50C5FC8E-3AD9-4E4C-857A-3A91A137522C}"/>
    <cellStyle name="Normal 84 3" xfId="4708" xr:uid="{B30FF4C3-B1AE-4F05-82FA-0823F7A965E7}"/>
    <cellStyle name="Normal 85" xfId="4709" xr:uid="{EFE037F4-8926-439A-BDCC-35D30133D25E}"/>
    <cellStyle name="Normal 85 2" xfId="4710" xr:uid="{A8A9670E-38B0-482B-A75E-BF368AE4A158}"/>
    <cellStyle name="Normal 85 2 2" xfId="4711" xr:uid="{2AE0EFA9-FAA0-4BA4-A666-417EB2C43A51}"/>
    <cellStyle name="Normal 85 3" xfId="4712" xr:uid="{9CBD0D58-CACA-4905-8FA8-F7E30435040D}"/>
    <cellStyle name="Normal 86" xfId="4713" xr:uid="{E6C12E5B-0783-4973-853F-E821947DD836}"/>
    <cellStyle name="Normal 86 2" xfId="4714" xr:uid="{3F90847C-C196-420C-9C54-B7D4E3F30223}"/>
    <cellStyle name="Normal 86 2 2" xfId="4715" xr:uid="{9FC3E041-7900-4455-B8CB-E753048B5C1C}"/>
    <cellStyle name="Normal 86 3" xfId="4716" xr:uid="{F0321A49-541E-4A9E-948C-437BB54E3874}"/>
    <cellStyle name="Normal 87" xfId="4717" xr:uid="{FE444B54-F3C7-4BB2-A4F4-62EC3E6848DB}"/>
    <cellStyle name="Normal 87 2" xfId="4718" xr:uid="{4E41C4FA-6BF8-4159-9551-63934104C55B}"/>
    <cellStyle name="Normal 87 2 2" xfId="4719" xr:uid="{437B5322-E405-4150-8BED-7F371D683CD5}"/>
    <cellStyle name="Normal 87 3" xfId="4720" xr:uid="{9E9C5C3B-3025-4FA3-973C-45413F8D6489}"/>
    <cellStyle name="Normal 88" xfId="4721" xr:uid="{3B479811-A57F-4F5E-BB0C-F986DCE6DCAF}"/>
    <cellStyle name="Normal 88 2" xfId="4722" xr:uid="{B08E0321-AA26-493B-BC5B-326F00AA22D8}"/>
    <cellStyle name="Normal 88 2 2" xfId="4723" xr:uid="{45541A51-8233-40D3-833C-194A0DF2FB53}"/>
    <cellStyle name="Normal 88 3" xfId="4724" xr:uid="{04AE3CDA-CEC4-4C4E-87AF-CE234B6F6CF6}"/>
    <cellStyle name="Normal 89" xfId="4725" xr:uid="{7362D380-98AD-430D-AAE1-8E5AFDD86C96}"/>
    <cellStyle name="Normal 89 2" xfId="4726" xr:uid="{7E74863B-99F0-4A45-B6C7-A23CA0148BBC}"/>
    <cellStyle name="Normal 89 2 2" xfId="4727" xr:uid="{BD2B4503-31DC-406F-BF65-19103E0865C1}"/>
    <cellStyle name="Normal 89 3" xfId="4728" xr:uid="{BD67BA78-1708-487F-BFD2-83FF9A8507B3}"/>
    <cellStyle name="Normal 9" xfId="64" xr:uid="{B300A2FB-24C6-4122-97A3-FDE2642CD0EE}"/>
    <cellStyle name="Normal 9 2" xfId="4729" xr:uid="{5DC29204-1ACD-4822-AC36-213B062BF7B1}"/>
    <cellStyle name="Normal 9 2 2" xfId="4730" xr:uid="{9268B683-0241-4F2E-9723-CCB9CD9AFE82}"/>
    <cellStyle name="Normal 9 3" xfId="4731" xr:uid="{01A87AD3-DF52-4B48-A9F2-BA874067FBD9}"/>
    <cellStyle name="Normal 9 3 2" xfId="4732" xr:uid="{92FADCFA-0F35-426D-9EE7-1B573B9980FD}"/>
    <cellStyle name="Normal 9 3 2 2" xfId="4733" xr:uid="{4BA295DF-89B5-4D27-8717-8FB2E2758D94}"/>
    <cellStyle name="Normal 9 3 3" xfId="4734" xr:uid="{2A9EC476-3AD2-47EB-A086-637C4977063C}"/>
    <cellStyle name="Normal 9 3 3 2" xfId="4735" xr:uid="{15FDEBFB-10C3-4527-965E-4616661D1F87}"/>
    <cellStyle name="Normal 9 3 4" xfId="4736" xr:uid="{151DAFAD-0792-441C-93C4-127DE9E5FE3B}"/>
    <cellStyle name="Normal 9 4" xfId="4737" xr:uid="{03078E37-38CE-4155-B050-E742F4EFE35E}"/>
    <cellStyle name="Normal 90" xfId="4738" xr:uid="{3E2B22CE-732F-490B-8659-B6ABD13DF5D3}"/>
    <cellStyle name="Normal 91" xfId="4739" xr:uid="{32A35ECA-D3E1-4975-81B0-1A6CE9CA2441}"/>
    <cellStyle name="Normal 92" xfId="4740" xr:uid="{B2C7A949-6F9B-4D1E-94AD-CF20A90EFE5A}"/>
    <cellStyle name="Normal 93" xfId="4741" xr:uid="{FECEB72D-1CA4-4727-A2DB-5BE56A38EC60}"/>
    <cellStyle name="Normal 94" xfId="4742" xr:uid="{D69D6D36-CA43-4F13-BB35-713988F1C15A}"/>
    <cellStyle name="Normal 95" xfId="4743" xr:uid="{1A73C455-1D5B-47DD-8787-403A9192A071}"/>
    <cellStyle name="Normal 96" xfId="4744" xr:uid="{DB755210-CD8A-4CCE-BFB9-FB0BE1F4041C}"/>
    <cellStyle name="Normal 97" xfId="4745" xr:uid="{3ABB6129-7828-41C9-A53E-D965343E186A}"/>
    <cellStyle name="Normal 98" xfId="4746" xr:uid="{6115DCD9-076E-4127-A3F1-72D98460DF13}"/>
    <cellStyle name="Normal 99" xfId="4747" xr:uid="{BA9BCAC4-592A-4942-B245-4676EB91684F}"/>
    <cellStyle name="Not Implemented" xfId="4748" xr:uid="{3825E070-A9ED-414B-99DB-404ADA09901B}"/>
    <cellStyle name="Note" xfId="5724" builtinId="10" customBuiltin="1"/>
    <cellStyle name="Note 2" xfId="4749" xr:uid="{F74B0439-827E-40E8-BF47-FC6FAFB2B1D1}"/>
    <cellStyle name="Note 2 2" xfId="4750" xr:uid="{BB9503C4-7468-43EB-A39B-A84AFED12743}"/>
    <cellStyle name="Note 2 2 2" xfId="4751" xr:uid="{6D45C9D0-AFAB-41ED-9796-4CDC9316B135}"/>
    <cellStyle name="Note 2 2 2 2" xfId="4752" xr:uid="{0B882938-0B13-4DB4-BBC9-19BDF98D5A01}"/>
    <cellStyle name="Note 2 2 2 2 2" xfId="4753" xr:uid="{EA9125AF-6541-4D91-85A9-DC9E6459F1A1}"/>
    <cellStyle name="Note 2 2 2 2 2 2" xfId="4754" xr:uid="{B9546287-D02C-4284-8C05-95D48A066A21}"/>
    <cellStyle name="Note 2 2 2 2 2 3" xfId="4755" xr:uid="{D5627C06-B613-4570-9595-A73E94ED52C1}"/>
    <cellStyle name="Note 2 2 2 2 3" xfId="4756" xr:uid="{38059E64-2BB9-40E6-95B5-813606215B15}"/>
    <cellStyle name="Note 2 2 2 2 3 2" xfId="4757" xr:uid="{8ECC9657-4CA4-4EA0-8979-C64B07AF37D0}"/>
    <cellStyle name="Note 2 2 2 2 3 3" xfId="4758" xr:uid="{E0DF61B2-746C-41F6-9130-865A21E246BE}"/>
    <cellStyle name="Note 2 2 2 2 4" xfId="4759" xr:uid="{BB463195-07DA-4C4D-A348-E0EBD8F4BACC}"/>
    <cellStyle name="Note 2 2 2 2 4 2" xfId="4760" xr:uid="{F8BFD6F4-EA8A-440C-B071-8D23756057C5}"/>
    <cellStyle name="Note 2 2 2 2 4 3" xfId="4761" xr:uid="{F540723D-14E6-4AD2-9CAD-3995175F569A}"/>
    <cellStyle name="Note 2 2 2 2 5" xfId="4762" xr:uid="{96B310F9-7C33-4668-B3E4-89CA8A61BA95}"/>
    <cellStyle name="Note 2 2 2 2 5 2" xfId="4763" xr:uid="{56B3779D-F559-488A-A19F-A5CD216908A2}"/>
    <cellStyle name="Note 2 2 2 2 5 3" xfId="4764" xr:uid="{13708676-A05C-4F5B-8F7E-9FBCD80B7FB2}"/>
    <cellStyle name="Note 2 2 2 2 6" xfId="4765" xr:uid="{BB6E12B2-3D0B-462D-A6CB-2313122704DB}"/>
    <cellStyle name="Note 2 2 2 2 7" xfId="4766" xr:uid="{5E6C0790-5FA3-4BF7-9D66-1B368553CAB1}"/>
    <cellStyle name="Note 2 2 2 3" xfId="4767" xr:uid="{8D851922-7ABE-4C3A-BA01-215A4AE342B0}"/>
    <cellStyle name="Note 2 2 2 3 2" xfId="4768" xr:uid="{54E79E0B-58A6-4D91-AE61-71A2DA3BD096}"/>
    <cellStyle name="Note 2 2 2 3 3" xfId="4769" xr:uid="{4861139F-45EE-42CD-A08D-0B297012EB8A}"/>
    <cellStyle name="Note 2 2 2 4" xfId="4770" xr:uid="{37EC4008-3378-48D9-BD64-3D54F2B146BD}"/>
    <cellStyle name="Note 2 2 2 4 2" xfId="4771" xr:uid="{FA808C82-B45C-4C99-A4FF-9C70D6F9F34A}"/>
    <cellStyle name="Note 2 2 2 4 3" xfId="4772" xr:uid="{E7145A43-BCDC-4A3C-B847-29C9F952BCE3}"/>
    <cellStyle name="Note 2 2 2 5" xfId="4773" xr:uid="{46F1094C-FE5B-45C5-AF99-94726D4BB0BA}"/>
    <cellStyle name="Note 2 2 2 5 2" xfId="4774" xr:uid="{3F3DFABA-103D-4255-971E-F4B91F419970}"/>
    <cellStyle name="Note 2 2 2 5 3" xfId="4775" xr:uid="{FAF6532B-43CA-4644-8B59-0BEB6ABB4FE1}"/>
    <cellStyle name="Note 2 2 2 6" xfId="4776" xr:uid="{5BF5FF76-4ED8-434B-83EB-42A41467DF86}"/>
    <cellStyle name="Note 2 2 2 6 2" xfId="4777" xr:uid="{BF1B8F6F-BE37-443C-83EA-056A3F2148B3}"/>
    <cellStyle name="Note 2 2 2 6 3" xfId="4778" xr:uid="{DC390B55-B339-43D5-A2C1-945D482AC088}"/>
    <cellStyle name="Note 2 2 2 7" xfId="4779" xr:uid="{4D8AE31D-FFCA-4788-B29A-7F7D5475C523}"/>
    <cellStyle name="Note 2 2 2 7 2" xfId="4780" xr:uid="{2849AFC5-0A6C-44A5-A0D4-C347FB81DB50}"/>
    <cellStyle name="Note 2 2 2 7 3" xfId="4781" xr:uid="{3EBB617B-F768-4C2A-AF5F-40E5B46CD430}"/>
    <cellStyle name="Note 2 2 2 8" xfId="4782" xr:uid="{5CD8783D-C4E9-4BD5-84C4-DDA21B2BD681}"/>
    <cellStyle name="Note 2 2 2 9" xfId="4783" xr:uid="{8E020D0C-2A26-4176-89ED-49049F029C54}"/>
    <cellStyle name="Note 2 2 3" xfId="4784" xr:uid="{5FC7E698-3595-4254-A36E-846EF54BB1D3}"/>
    <cellStyle name="Note 2 2 3 2" xfId="4785" xr:uid="{3BE620BE-964E-4DC2-A963-88E610AC675B}"/>
    <cellStyle name="Note 2 2 3 3" xfId="4786" xr:uid="{4B6F959F-6A64-4F1E-9338-F1D6E580267B}"/>
    <cellStyle name="Note 2 2 4" xfId="4787" xr:uid="{01344FCC-1367-4AD7-BE5B-34152E50BCF4}"/>
    <cellStyle name="Note 2 2 4 2" xfId="4788" xr:uid="{D5067B97-E81D-49DA-8A60-44BB68292128}"/>
    <cellStyle name="Note 2 2 4 3" xfId="4789" xr:uid="{0A268D89-E4E0-4F52-9E79-C5DC427281FF}"/>
    <cellStyle name="Note 2 3" xfId="4790" xr:uid="{9919B458-E779-4488-A0C9-689596C682B6}"/>
    <cellStyle name="Note 2 3 2" xfId="4791" xr:uid="{7212BF45-9037-4AD4-91A3-F3E3DE8C7B8B}"/>
    <cellStyle name="Note 2 3 2 2" xfId="4792" xr:uid="{1BD96BF2-60C8-41AC-81C1-EADC03200BE2}"/>
    <cellStyle name="Note 2 3 2 2 2" xfId="4793" xr:uid="{EF639D30-AB98-4DF6-9955-827B3A946DB4}"/>
    <cellStyle name="Note 2 3 2 3" xfId="4794" xr:uid="{199AA6FD-4B60-4E8F-92A9-DB3E35607041}"/>
    <cellStyle name="Note 2 3 3" xfId="4795" xr:uid="{4415B873-6776-49F0-BEA4-C5BDDB3A38AC}"/>
    <cellStyle name="Note 2 3 3 2" xfId="4796" xr:uid="{8EFBDE25-8623-4A24-B558-C3C1DF0E36DC}"/>
    <cellStyle name="Note 2 3 4" xfId="4797" xr:uid="{79122CDF-D8E4-4C9D-888B-BF79E2B8798D}"/>
    <cellStyle name="Note 2 4" xfId="4798" xr:uid="{71566865-D366-467F-BAEF-B3562332EEBB}"/>
    <cellStyle name="Note 2 4 2" xfId="4799" xr:uid="{AE4408CB-251C-4D39-8904-8AF890A68B95}"/>
    <cellStyle name="Note 2 4 2 2" xfId="4800" xr:uid="{BB143D70-9CE3-4528-A330-913585D5F0EA}"/>
    <cellStyle name="Note 2 4 3" xfId="4801" xr:uid="{0535785E-E761-421E-A88D-EBAC1E19122C}"/>
    <cellStyle name="Note 2 5" xfId="4802" xr:uid="{F182AE9D-354A-4E41-AD0E-56B75A850218}"/>
    <cellStyle name="Note 2 5 2" xfId="4803" xr:uid="{603787D8-F9FC-4465-B09C-F62E3BBE5AF9}"/>
    <cellStyle name="Note 2 6" xfId="4804" xr:uid="{F899312B-8D22-4B1D-8B7A-0739E95A5D64}"/>
    <cellStyle name="Note 3" xfId="4805" xr:uid="{C175F363-1681-4327-A4C1-749BD77F8736}"/>
    <cellStyle name="Note 3 2" xfId="4806" xr:uid="{793C27E4-6197-4A7A-9DD2-F67AC76CACFE}"/>
    <cellStyle name="Note 3 2 2" xfId="4807" xr:uid="{54D6D1BB-0AC4-44E6-9404-646316CF47A9}"/>
    <cellStyle name="Note 3 2 2 2" xfId="4808" xr:uid="{4B4494A5-CAE4-4797-AA5C-482B4FC3336F}"/>
    <cellStyle name="Note 3 2 2 2 2" xfId="4809" xr:uid="{205371E6-F814-4ABC-A639-1D437ACE6B66}"/>
    <cellStyle name="Note 3 2 2 2 3" xfId="4810" xr:uid="{D957D916-252A-4DC4-B5B1-F7DF0C14F588}"/>
    <cellStyle name="Note 3 2 2 3" xfId="4811" xr:uid="{FD538262-4033-4CD2-8402-CFB721183EF7}"/>
    <cellStyle name="Note 3 2 2 3 2" xfId="4812" xr:uid="{05956A68-53B0-48A9-A85D-602DD828405E}"/>
    <cellStyle name="Note 3 2 2 3 3" xfId="4813" xr:uid="{F2EB87EE-D387-48C5-9DFE-2279B1E42A4B}"/>
    <cellStyle name="Note 3 2 2 4" xfId="4814" xr:uid="{5B0F1BBC-367F-4AF0-8916-32939379B679}"/>
    <cellStyle name="Note 3 2 2 4 2" xfId="4815" xr:uid="{0C0FB1A8-73AE-411A-A850-0949F37E3494}"/>
    <cellStyle name="Note 3 2 2 4 3" xfId="4816" xr:uid="{4BCFE3DB-5582-41E8-A901-1E0A37F0692C}"/>
    <cellStyle name="Note 3 2 2 5" xfId="4817" xr:uid="{FC32F765-A8DC-4E3A-8F7A-B3FECA636E61}"/>
    <cellStyle name="Note 3 2 2 5 2" xfId="4818" xr:uid="{C8925389-74A9-4D2E-95A3-F142AD9C47F4}"/>
    <cellStyle name="Note 3 2 2 5 3" xfId="4819" xr:uid="{C0069200-199D-44D6-8C4A-343C446964AF}"/>
    <cellStyle name="Note 3 2 2 6" xfId="4820" xr:uid="{61C03A67-6DEC-4573-90C2-F0A8F6D70FC7}"/>
    <cellStyle name="Note 3 2 2 7" xfId="4821" xr:uid="{E0757E2F-780E-4925-AC19-D95FB6BD5C97}"/>
    <cellStyle name="Note 3 2 3" xfId="4822" xr:uid="{69811800-9A14-4913-B983-5F00067EF549}"/>
    <cellStyle name="Note 3 2 3 2" xfId="4823" xr:uid="{AA5F1BA9-A8A2-4B93-B6E5-C0D3CA397262}"/>
    <cellStyle name="Note 3 2 3 3" xfId="4824" xr:uid="{FC20BD84-18F8-4423-BB5C-67CEE62BF8EC}"/>
    <cellStyle name="Note 3 2 4" xfId="4825" xr:uid="{7ED76391-4AB2-48C9-9EAB-9B751AD27E59}"/>
    <cellStyle name="Note 3 2 4 2" xfId="4826" xr:uid="{7F21FAE1-2EB9-450D-BB0A-09AFE1C0A63E}"/>
    <cellStyle name="Note 3 2 4 3" xfId="4827" xr:uid="{A68F6146-B40C-4536-8290-443E4C7BA20A}"/>
    <cellStyle name="Note 3 2 5" xfId="4828" xr:uid="{C6C6CBED-238A-4680-BBC4-10D23CD30F35}"/>
    <cellStyle name="Note 3 2 5 2" xfId="4829" xr:uid="{986812AC-4C63-4BDA-B478-1C7110DFDCBF}"/>
    <cellStyle name="Note 3 2 5 3" xfId="4830" xr:uid="{C74683DA-3827-4D90-835F-C645A1849E6B}"/>
    <cellStyle name="Note 3 2 6" xfId="4831" xr:uid="{56216D52-F19F-45EB-981C-76C1F34CB28F}"/>
    <cellStyle name="Note 3 2 6 2" xfId="4832" xr:uid="{B1AD17F2-AFA8-4216-86D1-EE75C6D21346}"/>
    <cellStyle name="Note 3 2 6 3" xfId="4833" xr:uid="{BD9035E3-ACFD-4585-AB4F-F58631E446A0}"/>
    <cellStyle name="Note 3 2 7" xfId="4834" xr:uid="{D4E42EEC-87DF-4DD6-A623-B0CEF39F3E1D}"/>
    <cellStyle name="Note 3 2 7 2" xfId="4835" xr:uid="{0B159F91-0E23-4F2E-9AC9-E6E9C132B4A7}"/>
    <cellStyle name="Note 3 2 7 3" xfId="4836" xr:uid="{AF0B6168-4FA0-4A3E-A1D7-B7A00A035691}"/>
    <cellStyle name="Note 3 2 8" xfId="4837" xr:uid="{4C13C179-8CA5-4274-A73D-D44FE7B3C16C}"/>
    <cellStyle name="Note 3 2 9" xfId="4838" xr:uid="{F64A313B-5461-4ADB-8AE8-D79A6A655FC8}"/>
    <cellStyle name="Note 3 3" xfId="4839" xr:uid="{C0F7CE3A-F95D-48A4-81AF-59B3CAF7F30B}"/>
    <cellStyle name="Note 3 3 2" xfId="4840" xr:uid="{180B040D-DDC8-4104-B16E-F534A066F58D}"/>
    <cellStyle name="Note 3 3 3" xfId="4841" xr:uid="{EE9B1301-C4C4-470B-9F92-A83B5963AB89}"/>
    <cellStyle name="Note 3 4" xfId="4842" xr:uid="{2609B551-B9D3-4C41-A9B1-BBA83F9D24DE}"/>
    <cellStyle name="Note 3 4 2" xfId="4843" xr:uid="{B5686359-1DB0-4630-AC7A-C8B234BC92CB}"/>
    <cellStyle name="Note 3 4 3" xfId="4844" xr:uid="{9FC3684A-C257-47E4-BCD2-38157473F3D8}"/>
    <cellStyle name="Note 4" xfId="4845" xr:uid="{09DB3744-FB65-4E4B-B9BC-E4709F41B48B}"/>
    <cellStyle name="Note 4 2" xfId="4846" xr:uid="{62635CD6-3D5F-48D2-B3C6-911ABAEE7B78}"/>
    <cellStyle name="Note 4 2 2" xfId="4847" xr:uid="{4CFAD895-0535-478F-BC9E-289C5A6EC2CE}"/>
    <cellStyle name="Note 4 2 2 2" xfId="4848" xr:uid="{2DD6E063-A011-41C4-A5B4-76FC831A3542}"/>
    <cellStyle name="Note 4 2 2 2 2" xfId="4849" xr:uid="{CEDE7B66-62B1-4FA5-9B3E-AFB74831B70A}"/>
    <cellStyle name="Note 4 2 2 2 3" xfId="4850" xr:uid="{4B725608-4159-4DF4-B552-B09FAE790C0C}"/>
    <cellStyle name="Note 4 2 2 3" xfId="4851" xr:uid="{057429FA-97D5-4A78-9675-30D50EE2E0FD}"/>
    <cellStyle name="Note 4 2 2 3 2" xfId="4852" xr:uid="{4E6D423F-0A00-4FC2-8CA7-0062EE2FAA25}"/>
    <cellStyle name="Note 4 2 2 3 3" xfId="4853" xr:uid="{BEA28242-6961-4339-B42B-8E0C57422A02}"/>
    <cellStyle name="Note 4 2 2 4" xfId="4854" xr:uid="{F05DCAA1-34EE-4A61-BA7C-FD6F135FA235}"/>
    <cellStyle name="Note 4 2 2 4 2" xfId="4855" xr:uid="{58816C57-9974-4D1C-9F28-18866AEF9C1C}"/>
    <cellStyle name="Note 4 2 2 4 3" xfId="4856" xr:uid="{2CEAD3D1-217D-45A2-8571-5C5C2BA01938}"/>
    <cellStyle name="Note 4 2 2 5" xfId="4857" xr:uid="{34A15E27-12EB-4DA6-931E-4A01969B74C0}"/>
    <cellStyle name="Note 4 2 2 5 2" xfId="4858" xr:uid="{5E502B72-EBB5-4C4F-A986-86FF0EA1D901}"/>
    <cellStyle name="Note 4 2 2 5 3" xfId="4859" xr:uid="{449B25FB-06E5-46A8-BB22-66FF16FAF9EB}"/>
    <cellStyle name="Note 4 2 2 6" xfId="4860" xr:uid="{CEE7400A-3F81-41BB-920F-DE07A97A9112}"/>
    <cellStyle name="Note 4 2 2 7" xfId="4861" xr:uid="{2317444E-04D5-43CB-98CD-8736CF5F13F6}"/>
    <cellStyle name="Note 4 2 3" xfId="4862" xr:uid="{8689C9BE-EE45-4363-8467-27078F6FCB67}"/>
    <cellStyle name="Note 4 2 3 2" xfId="4863" xr:uid="{14034A82-756D-48E1-A3F2-8A0B521D16A9}"/>
    <cellStyle name="Note 4 2 3 3" xfId="4864" xr:uid="{5C8363F4-6B66-40EB-8AB2-480EAEF05260}"/>
    <cellStyle name="Note 4 2 4" xfId="4865" xr:uid="{5739340C-3706-49EA-9457-D427670B6518}"/>
    <cellStyle name="Note 4 2 4 2" xfId="4866" xr:uid="{62B79E1E-1DEC-4F7A-8364-56C9A67A3598}"/>
    <cellStyle name="Note 4 2 4 3" xfId="4867" xr:uid="{E0262F7B-83A4-4AC0-BC77-65E3A424319C}"/>
    <cellStyle name="Note 4 2 5" xfId="4868" xr:uid="{9244868C-6AE5-4E6F-B43C-4EEE43C941E6}"/>
    <cellStyle name="Note 4 2 5 2" xfId="4869" xr:uid="{824D66DB-20B1-47AB-8040-F1247081D307}"/>
    <cellStyle name="Note 4 2 5 3" xfId="4870" xr:uid="{E00F0128-9B69-44F7-9AF6-E203E81A8B62}"/>
    <cellStyle name="Note 4 2 6" xfId="4871" xr:uid="{6447610B-E49E-410E-8681-69FA3E151A88}"/>
    <cellStyle name="Note 4 2 6 2" xfId="4872" xr:uid="{0D3B8089-612E-4E17-8B3E-507D3D2F1455}"/>
    <cellStyle name="Note 4 2 6 3" xfId="4873" xr:uid="{CF788658-B5C5-4028-805C-AB020BAF19EA}"/>
    <cellStyle name="Note 4 2 7" xfId="4874" xr:uid="{BFE21914-858B-4848-A2D5-3915763379BB}"/>
    <cellStyle name="Note 4 2 7 2" xfId="4875" xr:uid="{886F893A-9BDB-4BD2-AECD-DC4D47448E3E}"/>
    <cellStyle name="Note 4 2 7 3" xfId="4876" xr:uid="{26BA7946-E3D0-46AD-8CEE-A1FF8A9035BB}"/>
    <cellStyle name="Note 4 2 8" xfId="4877" xr:uid="{AF7B1897-3ABA-4327-A711-86858CADE8E0}"/>
    <cellStyle name="Note 4 2 9" xfId="4878" xr:uid="{8B6FBF91-055E-4095-AB28-6E872C1D3144}"/>
    <cellStyle name="Note 4 3" xfId="4879" xr:uid="{16508484-825C-42DB-8B63-32D1C92CCBF7}"/>
    <cellStyle name="Note 4 3 2" xfId="4880" xr:uid="{48304128-A044-43E3-837F-567993161F7E}"/>
    <cellStyle name="Note 4 3 3" xfId="4881" xr:uid="{8901556C-B93D-4F6E-9B08-C2552CE1B2BC}"/>
    <cellStyle name="Note 4 4" xfId="4882" xr:uid="{DF290BCB-E0A3-4A10-B2EF-521D1D44C28F}"/>
    <cellStyle name="Note 4 4 2" xfId="4883" xr:uid="{850F06FF-3EF2-488A-BB06-B72C9158D995}"/>
    <cellStyle name="Note 4 4 3" xfId="4884" xr:uid="{ED0623E4-7941-466A-9990-41247E740981}"/>
    <cellStyle name="Number_A" xfId="4885" xr:uid="{298CA6E3-9B28-41E0-87C0-D7E09E56A336}"/>
    <cellStyle name="numbtext" xfId="4886" xr:uid="{3785D00E-D53A-4DC5-9838-B648CD0AC418}"/>
    <cellStyle name="NumColmHd" xfId="4887" xr:uid="{DEDDE411-97CC-4671-B0D6-294483A3509C}"/>
    <cellStyle name="Output" xfId="5719" builtinId="21" customBuiltin="1"/>
    <cellStyle name="Output 2" xfId="4888" xr:uid="{28415C25-9F4C-4133-A701-73AB8D75E5DB}"/>
    <cellStyle name="Output 2 2" xfId="4889" xr:uid="{4449BEB3-EB54-444C-A386-525DCB845366}"/>
    <cellStyle name="Output 2 2 2" xfId="4890" xr:uid="{8236BE38-7DFD-4748-BECC-BFF0DDF36907}"/>
    <cellStyle name="Output 2 2 2 2" xfId="4891" xr:uid="{95FFE1F2-EBCA-4D57-B354-23264DE37FAF}"/>
    <cellStyle name="Output 2 2 2 2 2" xfId="4892" xr:uid="{2BE54753-3E47-40B5-A8A6-3CB89B6FF7DA}"/>
    <cellStyle name="Output 2 2 2 2 2 2" xfId="4893" xr:uid="{6FA7A766-53C9-4FC3-A36F-103719D09608}"/>
    <cellStyle name="Output 2 2 2 2 2 3" xfId="4894" xr:uid="{FDBC7F81-C2CC-4876-8A28-B206E90EDDC6}"/>
    <cellStyle name="Output 2 2 2 2 3" xfId="4895" xr:uid="{CA1CD8D6-782B-4C41-9A28-88DC7175EC9E}"/>
    <cellStyle name="Output 2 2 2 2 4" xfId="4896" xr:uid="{D502BF8A-053C-47FB-9AB6-B0BC6CAF4180}"/>
    <cellStyle name="Output 2 2 2 3" xfId="4897" xr:uid="{5566B586-FCCD-4C2C-8B04-F5D14648DAC7}"/>
    <cellStyle name="Output 2 2 2 3 2" xfId="4898" xr:uid="{691AADCD-92CD-414D-8DED-08F5AC139F33}"/>
    <cellStyle name="Output 2 2 2 3 3" xfId="4899" xr:uid="{A493FE01-0A35-46DB-8C15-57CE1E899EB8}"/>
    <cellStyle name="Output 2 2 2 4" xfId="4900" xr:uid="{2D4094EE-60E0-4372-8D9E-43C62FAC42C4}"/>
    <cellStyle name="Output 2 2 2 4 2" xfId="4901" xr:uid="{6B5B670D-4CDB-447E-B62B-1E109FF8DAAD}"/>
    <cellStyle name="Output 2 2 2 4 3" xfId="4902" xr:uid="{7CBD2279-70A9-40B1-87F0-0ED22B1A0550}"/>
    <cellStyle name="Output 2 2 2 5" xfId="4903" xr:uid="{B48162F5-98CA-4E47-BA28-766570FB24E5}"/>
    <cellStyle name="Output 2 2 2 5 2" xfId="4904" xr:uid="{61080DD4-1824-4540-8BFC-D8ED7A14D27D}"/>
    <cellStyle name="Output 2 2 2 5 3" xfId="4905" xr:uid="{3E131AB6-9086-437F-B137-818C0ADEEDC3}"/>
    <cellStyle name="Output 2 2 2 6" xfId="4906" xr:uid="{6122300D-8CEF-425E-991B-B2BBCC803D58}"/>
    <cellStyle name="Output 2 2 2 6 2" xfId="4907" xr:uid="{D79B403C-1054-484A-8933-E2D1C1F67B4F}"/>
    <cellStyle name="Output 2 2 2 6 3" xfId="4908" xr:uid="{820AE066-CA21-4E53-B882-A512662935E1}"/>
    <cellStyle name="Output 2 2 2 7" xfId="4909" xr:uid="{F3862EC2-915E-4738-8CDB-7561C674F559}"/>
    <cellStyle name="Output 2 2 2 7 2" xfId="4910" xr:uid="{B718D675-8F9C-4CFE-96CD-9E45AEEE3E88}"/>
    <cellStyle name="Output 2 2 2 7 3" xfId="4911" xr:uid="{D29E0E7C-FB02-497A-AAE1-44B8FD5A0476}"/>
    <cellStyle name="Output 2 2 2 8" xfId="4912" xr:uid="{7C474E68-B341-4319-929F-FA7DBCEFE369}"/>
    <cellStyle name="Output 2 2 2 9" xfId="4913" xr:uid="{9B6CB6E8-31C6-454D-9806-F2727E962E52}"/>
    <cellStyle name="Output 2 3" xfId="4914" xr:uid="{0CED611B-B4E2-41BB-95FE-94CEA5152875}"/>
    <cellStyle name="Output 2 3 2" xfId="4915" xr:uid="{E52D2FC0-67F7-4731-999B-FA811F7D16D1}"/>
    <cellStyle name="Output 2 3 2 2" xfId="4916" xr:uid="{19869E36-5C07-438A-AEAF-C2006FEADA97}"/>
    <cellStyle name="Output 2 3 2 2 2" xfId="4917" xr:uid="{1DF82CD3-8041-45D6-BDE4-3D2D8162BF99}"/>
    <cellStyle name="Output 2 3 2 2 3" xfId="4918" xr:uid="{6B2A88B0-3E67-4F59-B2EB-57834507AAF6}"/>
    <cellStyle name="Output 2 3 2 3" xfId="4919" xr:uid="{0CA9FC48-97BC-407E-B047-859046702156}"/>
    <cellStyle name="Output 2 3 2 4" xfId="4920" xr:uid="{16EC0CAB-C68F-4D41-A1E7-559AB92D5D20}"/>
    <cellStyle name="Output 2 3 3" xfId="4921" xr:uid="{5A350C01-11E2-4430-B9DB-DDFEAF4B8946}"/>
    <cellStyle name="Output 2 3 3 2" xfId="4922" xr:uid="{489A14A7-77B8-47B4-8349-0DBECB27C717}"/>
    <cellStyle name="Output 2 3 3 3" xfId="4923" xr:uid="{CCFFB83A-27BF-4522-9116-BF6A35F317AA}"/>
    <cellStyle name="Output 2 3 4" xfId="4924" xr:uid="{0A5052DC-1BF4-403A-A1AD-70B549307E4A}"/>
    <cellStyle name="Output 2 3 4 2" xfId="4925" xr:uid="{BA524238-01C2-4D69-8F7B-F6C14B9C7E58}"/>
    <cellStyle name="Output 2 3 4 3" xfId="4926" xr:uid="{6A231F70-1E49-405E-BEA7-B63D4C849BDE}"/>
    <cellStyle name="Output 2 3 5" xfId="4927" xr:uid="{EF08B25F-A8AA-4F3A-AC9B-5C9707E05548}"/>
    <cellStyle name="Output 2 3 5 2" xfId="4928" xr:uid="{35639A86-7782-4AAE-A3A9-063B7F048894}"/>
    <cellStyle name="Output 2 3 5 3" xfId="4929" xr:uid="{C579EC9D-4D21-4856-AE9B-6A72B9A68142}"/>
    <cellStyle name="Output 2 3 6" xfId="4930" xr:uid="{0D051709-2E85-480A-931A-81C1C8A7119A}"/>
    <cellStyle name="Output 2 3 6 2" xfId="4931" xr:uid="{1EE7A735-C0B7-4E7E-AB06-F1AB3BCD1F1C}"/>
    <cellStyle name="Output 2 3 6 3" xfId="4932" xr:uid="{7174AA68-75C2-43DA-B68C-78D86C57133E}"/>
    <cellStyle name="Output 2 3 7" xfId="4933" xr:uid="{C8230887-930E-4FF9-8321-2F48FD68E0D2}"/>
    <cellStyle name="Output 2 3 7 2" xfId="4934" xr:uid="{B29ABCD5-1CDB-4525-9B3F-A796148ED07B}"/>
    <cellStyle name="Output 2 3 7 3" xfId="4935" xr:uid="{9B5C9F2C-7F69-4DDF-8029-D008AAC097AD}"/>
    <cellStyle name="Output 2 3 8" xfId="4936" xr:uid="{340D2E7A-8E2B-42A8-A514-A2A3C23F2FAC}"/>
    <cellStyle name="Output 2 3 9" xfId="4937" xr:uid="{BD8658D2-E46D-4266-84F3-8FAE820E54E2}"/>
    <cellStyle name="Output 3" xfId="4938" xr:uid="{A6579BB0-760D-4240-AD95-AB3FA190D191}"/>
    <cellStyle name="Output 3 2" xfId="4939" xr:uid="{CC6A0EF2-6397-4914-B4C4-5D7A5296A72A}"/>
    <cellStyle name="Output 3 2 2" xfId="4940" xr:uid="{27CFD01F-11EF-47FD-9399-4827EF892A56}"/>
    <cellStyle name="Output 3 2 2 2" xfId="4941" xr:uid="{B65708EE-A86E-430F-9B46-90B8CFDEA870}"/>
    <cellStyle name="Output 3 2 2 2 2" xfId="4942" xr:uid="{6E87ECE5-8339-4970-AE74-702C40BCFBE9}"/>
    <cellStyle name="Output 3 2 2 2 3" xfId="4943" xr:uid="{93BE1DA8-67CA-4AFA-BD3C-4B5CC52A2789}"/>
    <cellStyle name="Output 3 2 2 3" xfId="4944" xr:uid="{0731A8A2-89AC-4E6C-8A8F-B9FC97A35FDB}"/>
    <cellStyle name="Output 3 2 2 4" xfId="4945" xr:uid="{35C1CF2E-0DF4-4DFE-B33F-F5F6E339AA04}"/>
    <cellStyle name="Output 3 2 3" xfId="4946" xr:uid="{BF938F47-C18C-4C83-8CAE-56EAEBE8BFE1}"/>
    <cellStyle name="Output 3 2 3 2" xfId="4947" xr:uid="{51869183-C6E3-4474-AC2A-1B9BA67D40D3}"/>
    <cellStyle name="Output 3 2 3 3" xfId="4948" xr:uid="{0295D6BA-2151-44C6-B20A-958DD4726F44}"/>
    <cellStyle name="Output 3 2 4" xfId="4949" xr:uid="{A9C30F8E-CD48-4327-9B22-1A87863B7609}"/>
    <cellStyle name="Output 3 2 4 2" xfId="4950" xr:uid="{794BA03F-1948-4555-B6FF-57F80ACCCA95}"/>
    <cellStyle name="Output 3 2 4 3" xfId="4951" xr:uid="{8C75C799-46B9-46C1-A06F-9F78CA948546}"/>
    <cellStyle name="Output 3 2 5" xfId="4952" xr:uid="{B9264610-ABED-403D-A7FB-816402BD6163}"/>
    <cellStyle name="Output 3 2 5 2" xfId="4953" xr:uid="{D01B61D1-4421-4683-B2D2-93DF412463F7}"/>
    <cellStyle name="Output 3 2 5 3" xfId="4954" xr:uid="{EB90DD76-FA8A-402B-8374-FC566EFC8646}"/>
    <cellStyle name="Output 3 2 6" xfId="4955" xr:uid="{4D50809B-19C2-4091-9755-2EE932EF62A9}"/>
    <cellStyle name="Output 3 2 6 2" xfId="4956" xr:uid="{9EC38B0D-5F7C-4546-9ED9-D801C5C98364}"/>
    <cellStyle name="Output 3 2 6 3" xfId="4957" xr:uid="{C7AC85B0-7A02-4AFE-9483-CE55CA7DE1D7}"/>
    <cellStyle name="Output 3 2 7" xfId="4958" xr:uid="{785812DD-DC41-4D8F-BE65-75E004E0198D}"/>
    <cellStyle name="Output 3 2 7 2" xfId="4959" xr:uid="{AABF18C4-83DF-4CD0-95CC-FB4FBC56BF5B}"/>
    <cellStyle name="Output 3 2 7 3" xfId="4960" xr:uid="{52BEA5ED-224F-4BCB-8510-65E73DF10E3E}"/>
    <cellStyle name="Output 3 2 8" xfId="4961" xr:uid="{60C31469-0D52-4D31-817B-8832CCC7FDEF}"/>
    <cellStyle name="Output 3 2 9" xfId="4962" xr:uid="{997D7099-077A-4C68-8BC4-14B21A1724B3}"/>
    <cellStyle name="Output 4" xfId="4963" xr:uid="{212E2397-B50D-4C01-AF3D-16EF60410271}"/>
    <cellStyle name="Output 4 2" xfId="4964" xr:uid="{7C1EA159-993C-4783-84D6-9DF77C567AF7}"/>
    <cellStyle name="Output 4 2 2" xfId="4965" xr:uid="{467E981E-6AF7-44F0-A906-7F067847D486}"/>
    <cellStyle name="Output 4 2 2 2" xfId="4966" xr:uid="{B83AC0A7-1EDC-4383-8B14-837C71A0D8D1}"/>
    <cellStyle name="Output 4 2 2 2 2" xfId="4967" xr:uid="{F66D9C1B-786A-4244-8381-C914FCF04FFE}"/>
    <cellStyle name="Output 4 2 2 2 3" xfId="4968" xr:uid="{C132A12E-BD5C-4A57-AAB1-112904048678}"/>
    <cellStyle name="Output 4 2 2 3" xfId="4969" xr:uid="{7A5AE74C-8A56-45A2-85FE-F837FDBA1200}"/>
    <cellStyle name="Output 4 2 2 4" xfId="4970" xr:uid="{FE31F804-4424-4B7F-ACBC-044C3DC0C007}"/>
    <cellStyle name="Output 4 2 3" xfId="4971" xr:uid="{9DEBFAE8-AC13-4B51-B805-CE89F60C5492}"/>
    <cellStyle name="Output 4 2 3 2" xfId="4972" xr:uid="{02933B76-6D38-4487-A71F-DA6670CA2B5D}"/>
    <cellStyle name="Output 4 2 3 3" xfId="4973" xr:uid="{95DB4FEF-34B7-460F-A586-40CF7BD93566}"/>
    <cellStyle name="Output 4 2 4" xfId="4974" xr:uid="{844894B5-A54F-4779-9FE3-870E68469676}"/>
    <cellStyle name="Output 4 2 4 2" xfId="4975" xr:uid="{F7663ED5-EE95-400F-B61E-D9AE4DAECDB2}"/>
    <cellStyle name="Output 4 2 4 3" xfId="4976" xr:uid="{9F05A1FB-7EDB-4A14-BE49-C8FC367460B5}"/>
    <cellStyle name="Output 4 2 5" xfId="4977" xr:uid="{58E49BF7-196C-46DA-AB7C-5E2D98390AC7}"/>
    <cellStyle name="Output 4 2 5 2" xfId="4978" xr:uid="{99EBACE3-4933-4230-956A-7DE1551182FD}"/>
    <cellStyle name="Output 4 2 5 3" xfId="4979" xr:uid="{553AD0D5-7DC2-4A18-A004-83669BED1229}"/>
    <cellStyle name="Output 4 2 6" xfId="4980" xr:uid="{C277476C-BEA2-4200-B030-D5B837F1289B}"/>
    <cellStyle name="Output 4 2 6 2" xfId="4981" xr:uid="{23E73BB7-20B6-411A-80F8-BC25547C8675}"/>
    <cellStyle name="Output 4 2 6 3" xfId="4982" xr:uid="{670C25EF-48DE-4220-94AF-B35217F0E4D5}"/>
    <cellStyle name="Output 4 2 7" xfId="4983" xr:uid="{37D24501-088D-4CAE-8E27-687B1C1C2D86}"/>
    <cellStyle name="Output 4 2 7 2" xfId="4984" xr:uid="{C115DEAC-1895-4565-AC97-6953367354BF}"/>
    <cellStyle name="Output 4 2 7 3" xfId="4985" xr:uid="{124E0AF8-9F01-4D38-AC10-61D2396D5F0A}"/>
    <cellStyle name="Output 4 2 8" xfId="4986" xr:uid="{65887DA2-77B7-4BEF-88FE-D1763FAED6B1}"/>
    <cellStyle name="Output 4 2 9" xfId="4987" xr:uid="{05F96692-55D8-4969-A369-027999FDD0DA}"/>
    <cellStyle name="per.style" xfId="4988" xr:uid="{6B77CD5B-5E85-40CA-B989-F9A53819E4F3}"/>
    <cellStyle name="Percent" xfId="3" builtinId="5"/>
    <cellStyle name="Percent (0.0)" xfId="4989" xr:uid="{F2935FAF-1F7A-4180-91B4-6A11153461D6}"/>
    <cellStyle name="Percent (0.0) 2" xfId="4990" xr:uid="{144FB8C0-165E-4310-9BD1-D5EA2CB1E0BA}"/>
    <cellStyle name="Percent [0]" xfId="4991" xr:uid="{01D2AA30-C540-47D0-9691-A737A1FCE84A}"/>
    <cellStyle name="Percent [00]" xfId="4992" xr:uid="{19D09918-5CA9-434C-8FE5-6D5DF7964059}"/>
    <cellStyle name="Percent [00] 2" xfId="4993" xr:uid="{7600998E-9246-4868-96D7-0F0732DAC056}"/>
    <cellStyle name="Percent [2]" xfId="4994" xr:uid="{40AA4E79-CC2A-45AD-B841-DC1052311432}"/>
    <cellStyle name="Percent [2] 10" xfId="4995" xr:uid="{7EE07CA9-430F-415D-AE27-E109DA930769}"/>
    <cellStyle name="Percent [2] 10 2" xfId="4996" xr:uid="{26D55FF2-1B66-497C-A47B-CD62EA1F848E}"/>
    <cellStyle name="Percent [2] 2" xfId="4997" xr:uid="{8125EBF3-389D-41C8-ACA2-F5F99E379BD3}"/>
    <cellStyle name="Percent [2] 2 2" xfId="4998" xr:uid="{B5075D0C-CEEB-4BEE-A164-7356B2CD7A86}"/>
    <cellStyle name="Percent [2] 3" xfId="4999" xr:uid="{17DA8423-65ED-47FB-9707-7D6710E8B8C8}"/>
    <cellStyle name="Percent [2] 3 2" xfId="5000" xr:uid="{57925FBD-CFF4-490D-84E0-8BB08C238220}"/>
    <cellStyle name="Percent [2] 4" xfId="5001" xr:uid="{4B1755CF-942A-425E-9C74-3F555B99CB78}"/>
    <cellStyle name="Percent [2] 4 2" xfId="5002" xr:uid="{B525578F-F6CD-4CA0-839D-4CFA699B6D33}"/>
    <cellStyle name="Percent [2] 5" xfId="5003" xr:uid="{5F51E0F7-25C5-47AD-8FC8-B2104F5581C2}"/>
    <cellStyle name="Percent [2] 5 2" xfId="5004" xr:uid="{A1D07109-68E6-4939-B473-8C2919921232}"/>
    <cellStyle name="Percent [2] 6" xfId="5005" xr:uid="{AA542F07-901E-4C1C-960A-5C5797458026}"/>
    <cellStyle name="Percent [2] 6 2" xfId="5006" xr:uid="{3E1CFAC7-F57F-4DED-8AA4-4883DC90F540}"/>
    <cellStyle name="Percent [2] 7" xfId="5007" xr:uid="{5E3173A3-AE82-4655-884D-0399A5C80721}"/>
    <cellStyle name="Percent [2] 7 2" xfId="5008" xr:uid="{CD67E6C6-36B9-4F62-835E-4B49E0648584}"/>
    <cellStyle name="Percent [2] 8" xfId="5009" xr:uid="{2D48C840-6E64-4CA7-BBE4-381F5D8FCF3C}"/>
    <cellStyle name="Percent [2] 8 2" xfId="5010" xr:uid="{8B1A8E30-3C78-4B14-9C65-03F5AC3CB090}"/>
    <cellStyle name="Percent [2] 9" xfId="5011" xr:uid="{18BFD744-87BA-44B4-8E1B-1F3C4646E6D7}"/>
    <cellStyle name="Percent [2] 9 2" xfId="5012" xr:uid="{F43C1D8E-8FBE-4C1F-9020-C638371CB469}"/>
    <cellStyle name="Percent 10" xfId="5013" xr:uid="{C85DC94F-7A26-4461-9C05-D1CDEE86356A}"/>
    <cellStyle name="Percent 10 2" xfId="5014" xr:uid="{02298DCF-6697-44D2-92E5-7831E1EECBC9}"/>
    <cellStyle name="Percent 10 3" xfId="5015" xr:uid="{FE3E44D5-2186-4AE6-B2BC-B481DCD4B829}"/>
    <cellStyle name="Percent 10 4" xfId="5016" xr:uid="{C9515232-F8FE-4DF0-B070-92C50E529617}"/>
    <cellStyle name="Percent 11" xfId="5017" xr:uid="{36C13E39-DB18-4A5D-8A88-C04020110ABF}"/>
    <cellStyle name="Percent 11 2" xfId="5018" xr:uid="{FE6A0871-FC68-44BD-AA22-5735BBF7EE9F}"/>
    <cellStyle name="Percent 12" xfId="5019" xr:uid="{FFD51976-3FCA-4BB4-8918-A5D5DE10F9C6}"/>
    <cellStyle name="Percent 12 2" xfId="5020" xr:uid="{B58110B2-4285-4D2F-B223-B8A4D5D87F7C}"/>
    <cellStyle name="Percent 13" xfId="5021" xr:uid="{BD72DC77-B0A6-4EBE-9736-69144E2AEF1A}"/>
    <cellStyle name="Percent 13 2" xfId="5022" xr:uid="{8053F0AF-EB28-4FEF-9A1C-194785D33AB7}"/>
    <cellStyle name="Percent 14" xfId="5023" xr:uid="{E7169FB9-2D18-4C20-8F3F-0B21E7C099D1}"/>
    <cellStyle name="Percent 14 2" xfId="5024" xr:uid="{9C1430DD-4C7F-4F6B-8586-DAA672416262}"/>
    <cellStyle name="Percent 14 3" xfId="5025" xr:uid="{B006D0D9-4D9A-4C90-B5C0-D6812BFDCEC1}"/>
    <cellStyle name="Percent 14 3 2" xfId="5026" xr:uid="{F5A08644-B686-4007-9A13-791DF5F1BB76}"/>
    <cellStyle name="Percent 14 3 2 2" xfId="5027" xr:uid="{FF0D5BD2-06D9-4220-832A-309A032B0158}"/>
    <cellStyle name="Percent 14 3 2 2 2" xfId="5028" xr:uid="{929E915D-1376-4EF9-B672-DB6FB0BFDF62}"/>
    <cellStyle name="Percent 14 3 2 3" xfId="5029" xr:uid="{A0AEE6AA-7D6D-4FE4-9F01-C74F9BC88239}"/>
    <cellStyle name="Percent 14 3 3" xfId="5030" xr:uid="{2B81A1C8-38DF-40FB-A4FA-F1DAAF674460}"/>
    <cellStyle name="Percent 14 3 3 2" xfId="5031" xr:uid="{ADAB884C-B425-4375-BEC7-0310ED642BAC}"/>
    <cellStyle name="Percent 14 3 4" xfId="5032" xr:uid="{CB3A0E87-91D2-405D-8BFF-2D98BFCCDD1C}"/>
    <cellStyle name="Percent 14 4" xfId="5033" xr:uid="{8F377318-A45D-418B-B7C5-E077E9BBDFD1}"/>
    <cellStyle name="Percent 14 4 2" xfId="5034" xr:uid="{07718675-281A-467B-86FE-6D376230DA01}"/>
    <cellStyle name="Percent 14 4 2 2" xfId="5035" xr:uid="{38FFC49E-E59C-4A62-8897-54A50715DCFF}"/>
    <cellStyle name="Percent 14 4 3" xfId="5036" xr:uid="{41808570-FD36-4092-A182-4AB09809295C}"/>
    <cellStyle name="Percent 14 5" xfId="5037" xr:uid="{44212760-0026-45B4-B401-6948D4E0A9A5}"/>
    <cellStyle name="Percent 14 5 2" xfId="5038" xr:uid="{1CD98DD0-3D04-46C0-9B79-CE26DF0B6CBF}"/>
    <cellStyle name="Percent 14 6" xfId="5039" xr:uid="{EBA7D28E-8544-4D7B-9272-4C373B795B13}"/>
    <cellStyle name="Percent 15" xfId="5040" xr:uid="{6CDA85F2-864B-4A76-BE35-2E5DF63113CD}"/>
    <cellStyle name="Percent 15 2" xfId="5041" xr:uid="{6DDE642E-3130-4E8F-B00F-EBEC7C4BE5EC}"/>
    <cellStyle name="Percent 15 2 2" xfId="5042" xr:uid="{E53B900E-0DB6-415A-B715-B71AC42328C7}"/>
    <cellStyle name="Percent 15 3" xfId="5043" xr:uid="{E155FC9C-329E-4BF9-AF9C-D9640595980A}"/>
    <cellStyle name="Percent 15 4" xfId="5044" xr:uid="{1AE65101-5B0C-423D-9B3D-448697CC793F}"/>
    <cellStyle name="Percent 16" xfId="5045" xr:uid="{A8300405-2CC6-48DF-A11E-A7C8530DEED3}"/>
    <cellStyle name="Percent 16 2" xfId="5046" xr:uid="{51D45F82-778D-4428-A255-254892A1FF4B}"/>
    <cellStyle name="Percent 16 3" xfId="5047" xr:uid="{5D45A88D-9ADB-4DF8-A6CC-CDE8753E3EBF}"/>
    <cellStyle name="Percent 17" xfId="5048" xr:uid="{C4E87EFC-F833-43F4-A24C-0A8732E448D1}"/>
    <cellStyle name="Percent 17 2" xfId="5049" xr:uid="{06D1F47B-C043-4BA4-963B-F2E4E4BA9DA6}"/>
    <cellStyle name="Percent 18" xfId="5050" xr:uid="{CC3A1CA6-00C8-499C-83C6-65B98C1448C3}"/>
    <cellStyle name="Percent 18 2" xfId="5051" xr:uid="{0F1EE8F1-637B-4213-8984-6A7A1CF62DE9}"/>
    <cellStyle name="Percent 19" xfId="5052" xr:uid="{933C60DB-D872-41FF-937A-37A97D6121F2}"/>
    <cellStyle name="Percent 19 2" xfId="5053" xr:uid="{CA47D5D2-AE6A-4F29-9976-C84191ECAF7F}"/>
    <cellStyle name="Percent 2" xfId="15" xr:uid="{F1643ECC-844C-4862-8536-1EAB3A6A86C7}"/>
    <cellStyle name="Percent 2 2" xfId="35" xr:uid="{54CE71DE-BC20-4558-ABB8-ECB33D96F2C7}"/>
    <cellStyle name="Percent 2 2 2" xfId="5054" xr:uid="{28377ACA-A95E-444A-9AF2-9D0B9AEDC1BC}"/>
    <cellStyle name="Percent 2 3" xfId="5055" xr:uid="{6BAC9098-043B-4B3F-8572-7426C02A18E8}"/>
    <cellStyle name="Percent 2 4" xfId="5056" xr:uid="{97906117-B2F7-4E62-97E7-2B943F1C0035}"/>
    <cellStyle name="Percent 2 4 2" xfId="5057" xr:uid="{E0257DA0-3941-4DA2-A39F-0D0819915C88}"/>
    <cellStyle name="Percent 2 5" xfId="5058" xr:uid="{BC56C3AD-14B7-4104-B0B8-1482F35F364F}"/>
    <cellStyle name="Percent 2 6" xfId="5059" xr:uid="{14B5995E-5401-4EA6-91E9-E496DE5C8CA1}"/>
    <cellStyle name="Percent 2 6 2" xfId="5060" xr:uid="{D992E5B1-4CA0-4DD2-9DBB-FC11269AF346}"/>
    <cellStyle name="Percent 2 6 2 2" xfId="5061" xr:uid="{DEA6A150-2320-4EED-ADAF-D6B03C20158D}"/>
    <cellStyle name="Percent 2 6 2 2 2" xfId="5062" xr:uid="{35321DA5-6921-41AB-A239-E469EC4248B4}"/>
    <cellStyle name="Percent 2 6 2 3" xfId="5063" xr:uid="{1BC3641B-6D76-4051-A80D-C3C01B7987E0}"/>
    <cellStyle name="Percent 2 6 3" xfId="5064" xr:uid="{F30EF765-1BFD-41F4-8C43-DC273E7844D3}"/>
    <cellStyle name="Percent 2 6 3 2" xfId="5065" xr:uid="{E8B18BC5-9086-43BC-B16D-0A7D0BBD7875}"/>
    <cellStyle name="Percent 2 6 4" xfId="5066" xr:uid="{B6A1EDD8-7832-41B8-AA5E-6E641EDE9259}"/>
    <cellStyle name="Percent 2 7" xfId="5067" xr:uid="{6C89FB33-0F99-47FA-8BFA-214F15A59E4F}"/>
    <cellStyle name="Percent 2 7 2" xfId="5068" xr:uid="{640B5D58-3613-483F-96BC-D49F784DD8B9}"/>
    <cellStyle name="Percent 2 7 2 2" xfId="5069" xr:uid="{44DB8149-41E1-4DA2-A715-4D63BFFA5507}"/>
    <cellStyle name="Percent 2 7 3" xfId="5070" xr:uid="{1D322932-022B-4A72-95AC-6C066C79B064}"/>
    <cellStyle name="Percent 2 8" xfId="5071" xr:uid="{CDFD40A1-D02E-4099-A50F-DA3C59154264}"/>
    <cellStyle name="Percent 2 8 2" xfId="5072" xr:uid="{D37524AB-53E3-4215-8A35-C217981B7234}"/>
    <cellStyle name="Percent 2 9" xfId="5073" xr:uid="{ADAAF781-9A30-4514-8CF5-AE0429863FE5}"/>
    <cellStyle name="Percent 20" xfId="5074" xr:uid="{13CCF064-A36A-460B-A78F-10D94CF4D794}"/>
    <cellStyle name="Percent 20 2" xfId="5075" xr:uid="{A2AFDE51-64A1-48C1-B1E4-EA1BACEBB7EE}"/>
    <cellStyle name="Percent 21" xfId="5076" xr:uid="{77AE0385-7FFA-4EBA-B725-44BB22535A20}"/>
    <cellStyle name="Percent 21 2" xfId="5077" xr:uid="{C5B443F0-9EE0-4964-9A88-31FC67D4506B}"/>
    <cellStyle name="Percent 21 2 2" xfId="5078" xr:uid="{9D23D340-3BCA-4FAB-9333-F39B14998DC7}"/>
    <cellStyle name="Percent 21 2 2 2" xfId="5079" xr:uid="{BBB5E7BC-E110-40F4-869B-4A67C2EDECF0}"/>
    <cellStyle name="Percent 21 2 2 2 2" xfId="5080" xr:uid="{99B7B55A-1548-4DDA-BA68-68F12625E602}"/>
    <cellStyle name="Percent 21 2 2 3" xfId="5081" xr:uid="{2971A434-3563-4536-9432-DC9BB2A5E983}"/>
    <cellStyle name="Percent 21 2 3" xfId="5082" xr:uid="{72DDD6FA-05F5-409A-8393-C3EA07846F13}"/>
    <cellStyle name="Percent 21 2 3 2" xfId="5083" xr:uid="{50698985-047D-4217-A8C1-44CAD0E4EF8F}"/>
    <cellStyle name="Percent 21 2 4" xfId="5084" xr:uid="{2A39AE1F-1B1F-485E-A2A0-978F10991B4F}"/>
    <cellStyle name="Percent 21 3" xfId="5085" xr:uid="{198D29EC-D397-4F5A-B614-231827F8C278}"/>
    <cellStyle name="Percent 21 3 2" xfId="5086" xr:uid="{FF39F29E-F0C6-447F-969C-7E367E0296BC}"/>
    <cellStyle name="Percent 21 3 2 2" xfId="5087" xr:uid="{9BE15570-494B-42CD-8E15-854D30F874C8}"/>
    <cellStyle name="Percent 21 3 3" xfId="5088" xr:uid="{A26824BD-EC09-4C31-8BD7-E949B0BC7E85}"/>
    <cellStyle name="Percent 21 4" xfId="5089" xr:uid="{E890DDDA-1577-4838-B187-EF5AF4AE0D75}"/>
    <cellStyle name="Percent 21 4 2" xfId="5090" xr:uid="{49D48781-64EB-431F-9234-9CF8614F8EAF}"/>
    <cellStyle name="Percent 21 5" xfId="5091" xr:uid="{0667081F-0B80-4D7B-9248-CF6DE93BDC85}"/>
    <cellStyle name="Percent 22" xfId="5092" xr:uid="{D1148AA7-4087-4464-801F-F52BD0FCF8F6}"/>
    <cellStyle name="Percent 23" xfId="5093" xr:uid="{F5515CF4-DFA4-4E75-9001-D3F204E352F7}"/>
    <cellStyle name="Percent 24" xfId="5094" xr:uid="{6AD47C6E-DE30-44B3-AFBD-328328A6BF65}"/>
    <cellStyle name="Percent 25" xfId="5095" xr:uid="{7B5090EA-0E66-43D2-9FDA-B9D4DDFB469F}"/>
    <cellStyle name="Percent 26" xfId="5096" xr:uid="{0799EC53-A49B-44E8-A812-B02A17EA1D9C}"/>
    <cellStyle name="Percent 27" xfId="5097" xr:uid="{A4E2FCDD-9E29-436D-9CAD-E1D80EC6EC1E}"/>
    <cellStyle name="Percent 28" xfId="5098" xr:uid="{7B692385-05CB-4062-9555-15BC01E9FE63}"/>
    <cellStyle name="Percent 29" xfId="5099" xr:uid="{AB01B6BE-FE4A-4A16-B073-7CEFFBB625FF}"/>
    <cellStyle name="Percent 3" xfId="24" xr:uid="{E17F199B-E701-4CE5-931D-5CBFE1787843}"/>
    <cellStyle name="Percent 3 2" xfId="44" xr:uid="{60F1F03E-FE0A-406B-BF9C-924CE6007F16}"/>
    <cellStyle name="Percent 3 2 2" xfId="58" xr:uid="{2D4B2688-4A1A-420F-9DFE-8C0E66032ECB}"/>
    <cellStyle name="Percent 3 2 3" xfId="5100" xr:uid="{672E2EC7-70CF-412B-8CD6-D888F98FE680}"/>
    <cellStyle name="Percent 3 2 4" xfId="5101" xr:uid="{CF1D145B-6B58-4340-A9BD-4E98FBBB7D44}"/>
    <cellStyle name="Percent 3 3" xfId="50" xr:uid="{3084D6DD-BEA6-4913-80DA-9E82A9305FD5}"/>
    <cellStyle name="Percent 3 3 2" xfId="5102" xr:uid="{DFA4294B-D5C3-4597-9EA5-0CFBA6E4CB7B}"/>
    <cellStyle name="Percent 3 4" xfId="5103" xr:uid="{134479E9-E80F-4EC4-AE17-45B46CB1E575}"/>
    <cellStyle name="Percent 3 4 2" xfId="5104" xr:uid="{F106E550-6A28-44B2-8842-55B984C4F3A3}"/>
    <cellStyle name="Percent 3 5" xfId="5105" xr:uid="{74FBE8D2-7571-4AF5-8D8D-FCD1FB6B7CAE}"/>
    <cellStyle name="Percent 3 6" xfId="5106" xr:uid="{E9020153-1DE6-426B-A26E-D110E9E5975D}"/>
    <cellStyle name="Percent 30" xfId="5107" xr:uid="{6680152C-8F5A-4438-BB0C-42EF4603166F}"/>
    <cellStyle name="Percent 31" xfId="5108" xr:uid="{4045B2DD-C7AC-4874-A838-72D5420E5782}"/>
    <cellStyle name="Percent 32" xfId="5109" xr:uid="{99D14B39-77A7-4E31-9E3D-F4CF9B9CE325}"/>
    <cellStyle name="Percent 33" xfId="5110" xr:uid="{20990C35-D397-4800-855E-2E51062DC4D4}"/>
    <cellStyle name="Percent 34" xfId="5111" xr:uid="{DA2E28CB-8D12-4970-BFF8-1733CF164C8F}"/>
    <cellStyle name="Percent 35" xfId="5112" xr:uid="{3AD11A6B-0870-44CC-98F7-82A345CEF054}"/>
    <cellStyle name="Percent 36" xfId="5113" xr:uid="{6343B067-A059-4316-9F32-320EC84B4C56}"/>
    <cellStyle name="Percent 4" xfId="30" xr:uid="{2A4FD1B6-C05C-49FA-A86C-77BE2A2B83E9}"/>
    <cellStyle name="Percent 4 2" xfId="55" xr:uid="{324C9D73-0D55-4DEF-923E-291AA3DF95DB}"/>
    <cellStyle name="Percent 4 2 2" xfId="5114" xr:uid="{CD638E38-1788-491D-BCEE-A8C49198075A}"/>
    <cellStyle name="Percent 4 2 3" xfId="5115" xr:uid="{59B34C9B-0C4B-4109-BF9D-C55FC9F28BA3}"/>
    <cellStyle name="Percent 4 3" xfId="5116" xr:uid="{B196B1E9-1802-4C69-AF1B-5125A89D92B1}"/>
    <cellStyle name="Percent 4 4" xfId="5117" xr:uid="{7699DB66-C331-4163-BF9D-61CAF379B97B}"/>
    <cellStyle name="Percent 5" xfId="5118" xr:uid="{48B4E821-7F39-4B68-AF4C-D161E2B065E7}"/>
    <cellStyle name="Percent 5 2" xfId="5119" xr:uid="{992CB946-F70B-4884-806E-CEF74F9A62BB}"/>
    <cellStyle name="Percent 5 3" xfId="5120" xr:uid="{F4BA477E-808E-4F1F-A63F-2A78D17C3C06}"/>
    <cellStyle name="Percent 6" xfId="5121" xr:uid="{6C6B672F-55FE-4444-BEEA-175719A2883F}"/>
    <cellStyle name="Percent 6 2" xfId="5122" xr:uid="{D075C50E-E449-42A3-8572-E839B16EC4D4}"/>
    <cellStyle name="Percent 7" xfId="5123" xr:uid="{37BE6D24-21BF-4D0C-8E30-DAD47D5D9D8A}"/>
    <cellStyle name="Percent 7 2" xfId="5124" xr:uid="{1E889FF9-CCE5-44EB-9588-3EEA6122F650}"/>
    <cellStyle name="Percent 8" xfId="5125" xr:uid="{39BC06BA-2950-43C7-AFDF-41826C8E1A13}"/>
    <cellStyle name="Percent 8 2" xfId="5126" xr:uid="{E7DFD124-B857-4A30-95CF-FDAF1D516E5E}"/>
    <cellStyle name="Percent 9" xfId="5127" xr:uid="{099C0843-6CD3-4E8F-8FCB-18EAEC4F9AF5}"/>
    <cellStyle name="Percent 9 2" xfId="5128" xr:uid="{B695BDB9-F811-4C54-ADF1-902DECDE6C93}"/>
    <cellStyle name="Period" xfId="5129" xr:uid="{FD349568-2A79-4364-9364-7654CEED9E8F}"/>
    <cellStyle name="PrePop Currency (0)" xfId="5130" xr:uid="{847C5EB5-ACF3-4E00-8032-96880176BFF9}"/>
    <cellStyle name="PrePop Currency (2)" xfId="5131" xr:uid="{4FBC0D6A-3977-4AD2-8D15-BDFE0A2066A0}"/>
    <cellStyle name="PrePop Units (0)" xfId="5132" xr:uid="{CB0642F5-FE32-4C72-990C-B18D27094AD5}"/>
    <cellStyle name="PrePop Units (1)" xfId="5133" xr:uid="{C483E571-BEE7-447C-9E22-78A2EC99F40F}"/>
    <cellStyle name="PrePop Units (2)" xfId="5134" xr:uid="{1D853DFC-5F91-4E3B-AC00-1F675C1980FB}"/>
    <cellStyle name="Price" xfId="5135" xr:uid="{73D6B0A0-C5DF-43BF-BD5B-E7462BB3481C}"/>
    <cellStyle name="Price  .00" xfId="5136" xr:uid="{33A95241-460C-4931-8B17-CA8FACD34016}"/>
    <cellStyle name="Price 10" xfId="5137" xr:uid="{702E2522-9871-4B71-872B-1376937DE6BD}"/>
    <cellStyle name="Price 11" xfId="5138" xr:uid="{9B72903F-AD90-484C-AC7C-18F610AD172B}"/>
    <cellStyle name="Price 12" xfId="5139" xr:uid="{C5D64566-5FB5-4205-A843-2FA5ADD2FAC7}"/>
    <cellStyle name="Price 13" xfId="5140" xr:uid="{DEC7980F-2449-4E1D-9AFE-147E0264DB0B}"/>
    <cellStyle name="Price 14" xfId="5141" xr:uid="{BFFE0A53-6414-4603-ACED-04C9F83B2392}"/>
    <cellStyle name="Price 15" xfId="5142" xr:uid="{EC585D93-5058-4ED7-8882-BD6D5F629AA2}"/>
    <cellStyle name="Price 16" xfId="5143" xr:uid="{2523A3A3-78F4-4106-9DDD-ADFC33E54013}"/>
    <cellStyle name="Price 17" xfId="5144" xr:uid="{2DCBC872-7A60-4718-B973-85BDB33D9667}"/>
    <cellStyle name="Price 18" xfId="5145" xr:uid="{F02DB5CF-3C20-4ED5-B8C4-B0F5688744F5}"/>
    <cellStyle name="Price 2" xfId="5146" xr:uid="{0F5CAB95-1435-4366-AC94-8600E80706BA}"/>
    <cellStyle name="Price 3" xfId="5147" xr:uid="{CCA76426-6FA6-4863-A288-EC64C44753CD}"/>
    <cellStyle name="Price 4" xfId="5148" xr:uid="{1EDB990F-1F44-47E9-8867-AA294B80AA75}"/>
    <cellStyle name="Price 5" xfId="5149" xr:uid="{CCFCFEE4-9B46-4DA3-A61B-BCD63F381548}"/>
    <cellStyle name="Price 6" xfId="5150" xr:uid="{F0FA8E73-B730-43D9-818D-E16ACF390849}"/>
    <cellStyle name="Price 7" xfId="5151" xr:uid="{3F322CAE-A64E-4639-A45D-39C2B74234D2}"/>
    <cellStyle name="Price 8" xfId="5152" xr:uid="{BA5CDB82-DED3-495D-AF09-39319BE9BE50}"/>
    <cellStyle name="Price 9" xfId="5153" xr:uid="{E4BE8648-C199-41BB-8A5B-3243554EA514}"/>
    <cellStyle name="PROJ_NUM" xfId="5154" xr:uid="{AA67193A-1FE7-4CFE-B08D-A5BDCB492784}"/>
    <cellStyle name="PSChar" xfId="5155" xr:uid="{8C466F1B-37B1-42A4-AF8E-29A9961B9A69}"/>
    <cellStyle name="PSChar 10" xfId="5156" xr:uid="{0E66BA4A-BC93-412B-9D79-9393A2A28B4A}"/>
    <cellStyle name="PSChar 10 2" xfId="5157" xr:uid="{98EBC24C-FB18-4A55-882C-156E9210C148}"/>
    <cellStyle name="PSChar 2" xfId="5158" xr:uid="{DCF1AB52-58A9-47A0-8DDF-B60AC978A341}"/>
    <cellStyle name="PSChar 2 2" xfId="5159" xr:uid="{517D9E08-7888-48DB-BC28-D42449E0A1A3}"/>
    <cellStyle name="PSChar 3" xfId="5160" xr:uid="{AFE36E5A-E9C4-4B94-9EE1-DD90BF7CA059}"/>
    <cellStyle name="PSChar 3 2" xfId="5161" xr:uid="{B0A40C87-8E2F-45C5-9842-800478A81BC9}"/>
    <cellStyle name="PSChar 4" xfId="5162" xr:uid="{4010EA67-391C-4190-8CCE-0545E2776D5F}"/>
    <cellStyle name="PSChar 4 2" xfId="5163" xr:uid="{8A2C3095-213B-41ED-AC8A-01CE24C0E778}"/>
    <cellStyle name="PSChar 5" xfId="5164" xr:uid="{524A9258-1991-47D4-9F01-F7E9C5D0214C}"/>
    <cellStyle name="PSChar 5 2" xfId="5165" xr:uid="{EEC33F0F-5E20-4204-9A48-78FD477AC50F}"/>
    <cellStyle name="PSChar 6" xfId="5166" xr:uid="{343CFE1B-672F-402F-AF3F-36602E84564C}"/>
    <cellStyle name="PSChar 6 2" xfId="5167" xr:uid="{6B1754CE-E2B8-4C8A-AE81-4A05352A5004}"/>
    <cellStyle name="PSChar 7" xfId="5168" xr:uid="{93666F8E-A22C-48C0-BC21-F3BAB7F86AD5}"/>
    <cellStyle name="PSChar 7 2" xfId="5169" xr:uid="{8ABFFF99-1F68-46D1-A1F4-3222BBED3BAA}"/>
    <cellStyle name="PSChar 8" xfId="5170" xr:uid="{715D7503-CD27-4D23-AD3D-D8B9E91E69F4}"/>
    <cellStyle name="PSChar 8 2" xfId="5171" xr:uid="{546E30E8-719B-4A26-A681-4237E2AFA33F}"/>
    <cellStyle name="PSChar 9" xfId="5172" xr:uid="{6A38EA0D-0BE1-41F0-9597-EFAA3FE9E12A}"/>
    <cellStyle name="PSChar 9 2" xfId="5173" xr:uid="{005EAB43-155B-41B6-BE7F-37AA76612A01}"/>
    <cellStyle name="PSDate" xfId="5174" xr:uid="{F76017C8-3C19-49D1-8F31-2F486B3E2B5A}"/>
    <cellStyle name="PSDate 10" xfId="5175" xr:uid="{309CD9B5-688A-41D9-8415-7DA1F172BB89}"/>
    <cellStyle name="PSDate 10 2" xfId="5176" xr:uid="{D50F3D4C-2FC6-42EB-858B-9DDDAD0064F6}"/>
    <cellStyle name="PSDate 2" xfId="5177" xr:uid="{0D376945-6A4B-4C6E-926A-BEC3F18B7FC2}"/>
    <cellStyle name="PSDate 2 2" xfId="5178" xr:uid="{5786D494-B0C1-4787-8704-07106130361B}"/>
    <cellStyle name="PSDate 3" xfId="5179" xr:uid="{CF0F3C4B-CC5F-478A-B3BE-2835DB39D9BA}"/>
    <cellStyle name="PSDate 3 2" xfId="5180" xr:uid="{A17982D3-27B9-44D6-A420-5B6B41F376D8}"/>
    <cellStyle name="PSDate 4" xfId="5181" xr:uid="{60ABB432-DBBB-4822-AA28-A56AD5741836}"/>
    <cellStyle name="PSDate 4 2" xfId="5182" xr:uid="{A2550351-B89D-47E6-8D49-10ECF196D76D}"/>
    <cellStyle name="PSDate 5" xfId="5183" xr:uid="{2274B4F4-8D15-4437-955A-84ED6BF9CCD4}"/>
    <cellStyle name="PSDate 5 2" xfId="5184" xr:uid="{23D022B0-9FBB-4A77-B4F7-6EC0A3B5B1E8}"/>
    <cellStyle name="PSDate 6" xfId="5185" xr:uid="{0A04ECF8-5CD4-4240-8AAC-71CB6504A860}"/>
    <cellStyle name="PSDate 6 2" xfId="5186" xr:uid="{69B78299-F2A5-4A61-B261-EE0D2ADDF172}"/>
    <cellStyle name="PSDate 7" xfId="5187" xr:uid="{9B4D2563-E56A-4D90-907C-DB4C0A7D4FEC}"/>
    <cellStyle name="PSDate 7 2" xfId="5188" xr:uid="{E87C2CF4-9428-49B7-8D20-920A0088E4D9}"/>
    <cellStyle name="PSDate 8" xfId="5189" xr:uid="{C7E6D800-9481-449C-92FB-F6237B12B177}"/>
    <cellStyle name="PSDate 8 2" xfId="5190" xr:uid="{9B8FE0F7-5061-4CB3-8CC5-0C825E8635BF}"/>
    <cellStyle name="PSDate 9" xfId="5191" xr:uid="{951448A1-68A6-432F-9CD0-E53AC5C8DCAC}"/>
    <cellStyle name="PSDate 9 2" xfId="5192" xr:uid="{320FD3F0-4B2C-4814-ABB3-5FFC58E4E693}"/>
    <cellStyle name="PSDec" xfId="5193" xr:uid="{3B2E33C4-5EAA-4210-AA9E-5328F38811DA}"/>
    <cellStyle name="PSDec 10" xfId="5194" xr:uid="{DC3D5B61-78A6-493D-8D34-C4E27842C5B3}"/>
    <cellStyle name="PSDec 10 2" xfId="5195" xr:uid="{6B0F207D-F463-4218-A9C4-412AA7250DEF}"/>
    <cellStyle name="PSDec 2" xfId="5196" xr:uid="{A1B590BF-FE67-4D3C-85A8-6C3ACB1FBC86}"/>
    <cellStyle name="PSDec 2 2" xfId="5197" xr:uid="{8FA30A05-D504-4822-AF8A-2155FC4E6F6A}"/>
    <cellStyle name="PSDec 3" xfId="5198" xr:uid="{92627F8E-1F84-4AA9-AD47-459FEB679909}"/>
    <cellStyle name="PSDec 3 2" xfId="5199" xr:uid="{DC39CD63-C85B-49B7-B487-8D40526AA101}"/>
    <cellStyle name="PSDec 4" xfId="5200" xr:uid="{F97D29BC-D358-4053-B3DD-C6F539AAD561}"/>
    <cellStyle name="PSDec 4 2" xfId="5201" xr:uid="{756EA874-85E0-4817-8A32-113F41F6A048}"/>
    <cellStyle name="PSDec 5" xfId="5202" xr:uid="{79F8E73E-C61C-4043-A294-10958CD0F0BA}"/>
    <cellStyle name="PSDec 5 2" xfId="5203" xr:uid="{4FEF04C3-3B2E-4780-98AE-B7750EDF729F}"/>
    <cellStyle name="PSDec 6" xfId="5204" xr:uid="{B49C3C76-0F61-4A77-A051-07A3BA5A43AF}"/>
    <cellStyle name="PSDec 6 2" xfId="5205" xr:uid="{4988B0EB-AD63-4017-A3F6-05A74D5239C4}"/>
    <cellStyle name="PSDec 7" xfId="5206" xr:uid="{D21480E9-BE41-4689-826E-CC8DBAB97E0B}"/>
    <cellStyle name="PSDec 7 2" xfId="5207" xr:uid="{80CBE79A-62F6-47A0-B3D2-5402A84E91CC}"/>
    <cellStyle name="PSDec 8" xfId="5208" xr:uid="{6891F738-2301-423E-88E1-0258879751CB}"/>
    <cellStyle name="PSDec 8 2" xfId="5209" xr:uid="{96FE2F57-E19A-4366-82B1-1E22545C992B}"/>
    <cellStyle name="PSDec 9" xfId="5210" xr:uid="{297C85E4-FA69-4305-86A1-C604167680FC}"/>
    <cellStyle name="PSDec 9 2" xfId="5211" xr:uid="{0043B9BE-F9EA-4DC2-8884-A3451A15BE10}"/>
    <cellStyle name="PSHeading" xfId="5212" xr:uid="{FD753AA3-4429-4A02-9A64-7228F8B77734}"/>
    <cellStyle name="PSHeading 10" xfId="5213" xr:uid="{B33A9130-DD25-40E4-B339-DDB1EBD15B5B}"/>
    <cellStyle name="PSHeading 10 2" xfId="5214" xr:uid="{28E21ECC-EF21-42DC-A4F5-A81E6A2AAF6C}"/>
    <cellStyle name="PSHeading 2" xfId="5215" xr:uid="{3709FB8E-402A-4785-A4DD-96DADB9BC362}"/>
    <cellStyle name="PSHeading 2 2" xfId="5216" xr:uid="{6B66A67E-3638-48F5-91BF-6C1924810C13}"/>
    <cellStyle name="PSHeading 3" xfId="5217" xr:uid="{5F5E764D-834A-4961-93AD-D570C9FA6110}"/>
    <cellStyle name="PSHeading 3 2" xfId="5218" xr:uid="{C3989CA3-56FC-4431-A32A-7D77531559DC}"/>
    <cellStyle name="PSHeading 4" xfId="5219" xr:uid="{E6DAF36C-8763-45E0-94C5-C893DAF486AE}"/>
    <cellStyle name="PSHeading 4 2" xfId="5220" xr:uid="{16901A1B-99CB-4E3E-AE96-C2C1B9A82E9C}"/>
    <cellStyle name="PSHeading 5" xfId="5221" xr:uid="{33D56005-9A4E-4D26-8A59-34ED298DDC8B}"/>
    <cellStyle name="PSHeading 5 2" xfId="5222" xr:uid="{197A384A-2245-49C4-A626-22AF71FEBAAF}"/>
    <cellStyle name="PSHeading 6" xfId="5223" xr:uid="{03330CD6-3936-4D3D-8E51-7051ADBD4D31}"/>
    <cellStyle name="PSHeading 6 2" xfId="5224" xr:uid="{709B814E-83E1-459A-BADE-B68941ACB258}"/>
    <cellStyle name="PSHeading 7" xfId="5225" xr:uid="{F8F6BCBC-A079-4A72-BB0D-7BF5D4EC7CBA}"/>
    <cellStyle name="PSHeading 7 2" xfId="5226" xr:uid="{1C1470D7-2D0F-4B0C-B159-0DB7B34839A7}"/>
    <cellStyle name="PSHeading 8" xfId="5227" xr:uid="{FBF05DFE-A54B-4DAB-B406-A99C70113416}"/>
    <cellStyle name="PSHeading 8 2" xfId="5228" xr:uid="{AD0850B4-ABA0-4A0A-BBD5-F88C31972FC4}"/>
    <cellStyle name="PSHeading 9" xfId="5229" xr:uid="{7D2C90B2-8D67-4056-B3B3-4F046CD76C14}"/>
    <cellStyle name="PSHeading 9 2" xfId="5230" xr:uid="{0B200AC0-B2B6-4DD1-A141-FCE897DA7333}"/>
    <cellStyle name="PSInt" xfId="5231" xr:uid="{DE4BBE2A-9BC6-4BF6-A55A-A6126E29CA6F}"/>
    <cellStyle name="PSInt 10" xfId="5232" xr:uid="{1E08794B-24A1-4E19-B538-7B67CBA8DF62}"/>
    <cellStyle name="PSInt 10 2" xfId="5233" xr:uid="{170D2F25-B81B-4329-914F-3AC6700CCF32}"/>
    <cellStyle name="PSInt 2" xfId="5234" xr:uid="{C8F15140-AA65-40BF-811F-5B6B85752798}"/>
    <cellStyle name="PSInt 2 2" xfId="5235" xr:uid="{F78B9D68-B415-4D67-AEDE-5E666FD3F2B3}"/>
    <cellStyle name="PSInt 3" xfId="5236" xr:uid="{1BEDFE54-8172-427C-9BD7-67BBD1202148}"/>
    <cellStyle name="PSInt 3 2" xfId="5237" xr:uid="{A5DDDC5D-7CEC-4CB7-9DE0-24CBFBECABEC}"/>
    <cellStyle name="PSInt 4" xfId="5238" xr:uid="{F34B4B61-5716-4C48-A793-2E976489A62D}"/>
    <cellStyle name="PSInt 4 2" xfId="5239" xr:uid="{B9425156-AD7A-4C5B-B98C-5CE87EA5D57E}"/>
    <cellStyle name="PSInt 5" xfId="5240" xr:uid="{05B42FC6-A819-4C79-BA60-EAEA75490D84}"/>
    <cellStyle name="PSInt 5 2" xfId="5241" xr:uid="{A8D0117D-F8DC-491A-9D4C-29EA1C3D2EBB}"/>
    <cellStyle name="PSInt 6" xfId="5242" xr:uid="{D4C717BD-C1CC-49C8-971D-16315F60625F}"/>
    <cellStyle name="PSInt 6 2" xfId="5243" xr:uid="{BE1A9E58-4C05-4BFE-A7E7-A4B8D6DD9583}"/>
    <cellStyle name="PSInt 7" xfId="5244" xr:uid="{2D11CBE8-3737-4E8F-9A7D-ECA9C265947C}"/>
    <cellStyle name="PSInt 7 2" xfId="5245" xr:uid="{E9CB4C63-872C-48BF-9058-1F0B13662DA9}"/>
    <cellStyle name="PSInt 8" xfId="5246" xr:uid="{2E207180-8009-46E1-9C49-6203882D47E6}"/>
    <cellStyle name="PSInt 8 2" xfId="5247" xr:uid="{ECE066EE-6424-4AE0-8EA8-31F43A27D90F}"/>
    <cellStyle name="PSInt 9" xfId="5248" xr:uid="{F252AF3F-2EF5-4690-A77C-47989DB0C613}"/>
    <cellStyle name="PSInt 9 2" xfId="5249" xr:uid="{7C4EB847-B18E-4553-BA95-21C9ED992B97}"/>
    <cellStyle name="PSSpacer" xfId="5250" xr:uid="{34EA7950-6206-479B-86E3-76541ED7E191}"/>
    <cellStyle name="PSSpacer 10" xfId="5251" xr:uid="{E0D087AD-18CC-4133-92FC-A8A35F55A076}"/>
    <cellStyle name="PSSpacer 10 2" xfId="5252" xr:uid="{6C89834B-037E-437C-9CBC-4043E9D2C20B}"/>
    <cellStyle name="PSSpacer 2" xfId="5253" xr:uid="{770A59FA-E52F-406C-AF71-A4541032FFA7}"/>
    <cellStyle name="PSSpacer 2 2" xfId="5254" xr:uid="{1ED55EE1-91CD-401E-9A49-AB566B048B35}"/>
    <cellStyle name="PSSpacer 3" xfId="5255" xr:uid="{75FAE0CA-1AD3-4E03-A54E-C22DCCFA684A}"/>
    <cellStyle name="PSSpacer 3 2" xfId="5256" xr:uid="{8B3C7F7C-08BB-4F26-90EB-CBC01A9241D7}"/>
    <cellStyle name="PSSpacer 4" xfId="5257" xr:uid="{E42D8C54-27A8-44AC-A886-A4ADFC7B934D}"/>
    <cellStyle name="PSSpacer 4 2" xfId="5258" xr:uid="{28E991EF-E173-45C9-81CC-93B96C0A5DD3}"/>
    <cellStyle name="PSSpacer 5" xfId="5259" xr:uid="{B3F9C36A-BAC8-4ADD-A98A-C27C586CDF16}"/>
    <cellStyle name="PSSpacer 5 2" xfId="5260" xr:uid="{07E27473-99BD-4F3B-8C60-D66B2224F5FB}"/>
    <cellStyle name="PSSpacer 6" xfId="5261" xr:uid="{C7C412E7-7B69-442B-963C-2B05C31769D4}"/>
    <cellStyle name="PSSpacer 6 2" xfId="5262" xr:uid="{CAC1B41E-22B9-4959-8DCF-6CA3ABB6700A}"/>
    <cellStyle name="PSSpacer 7" xfId="5263" xr:uid="{23CBF54B-3815-4FC3-B3BA-4BFA373D224A}"/>
    <cellStyle name="PSSpacer 7 2" xfId="5264" xr:uid="{ECF55FF2-8A4C-4423-89FF-98E7922EA10B}"/>
    <cellStyle name="PSSpacer 8" xfId="5265" xr:uid="{14952479-3841-4B72-838B-E54A8FE51F45}"/>
    <cellStyle name="PSSpacer 8 2" xfId="5266" xr:uid="{FFFFB982-73F3-4295-B403-6E7D37852EAA}"/>
    <cellStyle name="PSSpacer 9" xfId="5267" xr:uid="{7505241C-3CE6-4B78-AE2D-9EAE4F136E08}"/>
    <cellStyle name="PSSpacer 9 2" xfId="5268" xr:uid="{A811299F-F22C-45F1-9EC0-2735EB10DB92}"/>
    <cellStyle name="Qty" xfId="5269" xr:uid="{87C4614E-9EC7-4995-88E9-7DB8D79632FE}"/>
    <cellStyle name="Qty 2" xfId="5270" xr:uid="{EA66EB1C-4DD3-4054-BED6-0E5DFA4D06C5}"/>
    <cellStyle name="regstoresfromspecstores" xfId="5271" xr:uid="{2A4CC445-1247-4918-94BE-4933FE8D2DC2}"/>
    <cellStyle name="RevList" xfId="5272" xr:uid="{0F8E5EFF-1489-46C6-9CB2-0C44D73129B8}"/>
    <cellStyle name="RM" xfId="5273" xr:uid="{755DA75B-9BC7-4902-9F47-C8A6D6FA9540}"/>
    <cellStyle name="RowLabel" xfId="5274" xr:uid="{5EA1A109-845A-444D-8058-CDD556471CE9}"/>
    <cellStyle name="RowLabels" xfId="5275" xr:uid="{9C8BB701-87BD-47EC-8C32-B266DD07378E}"/>
    <cellStyle name="SHADEDSTORES" xfId="5276" xr:uid="{3484E20D-45AC-45FB-9169-D7CCF910C131}"/>
    <cellStyle name="SHADEDSTORES 2" xfId="5277" xr:uid="{A8386134-A4A8-4BE6-9E43-9C97AD364EA9}"/>
    <cellStyle name="SHADEDSTORES 2 2" xfId="5278" xr:uid="{08A9A579-FBFE-4424-96D9-52ADDB5ADB1F}"/>
    <cellStyle name="SHADEDSTORES 2 2 2" xfId="5279" xr:uid="{E6109BD4-872E-43FC-BD55-93F254C33542}"/>
    <cellStyle name="SHADEDSTORES 2 2 2 2" xfId="5280" xr:uid="{A2C883D7-ED4B-4E17-993E-549C0E16BA75}"/>
    <cellStyle name="SHADEDSTORES 2 2 2 3" xfId="5281" xr:uid="{BD205963-1E5E-48A6-9643-D5E8F5A4D485}"/>
    <cellStyle name="SHADEDSTORES 2 2 3" xfId="5282" xr:uid="{168E453E-FB22-4959-846E-3F9B8D44CDFD}"/>
    <cellStyle name="SHADEDSTORES 2 2 3 2" xfId="5283" xr:uid="{3199AA5A-E893-4667-9CFE-5E375914D1DD}"/>
    <cellStyle name="SHADEDSTORES 2 2 3 3" xfId="5284" xr:uid="{8BBD7F73-9F42-4487-8031-4BB7B71659B8}"/>
    <cellStyle name="SHADEDSTORES 2 2 4" xfId="5285" xr:uid="{631BB227-5D5B-414F-884F-946640345B8C}"/>
    <cellStyle name="SHADEDSTORES 2 2 4 2" xfId="5286" xr:uid="{E1759255-3BC5-4CAD-8233-BD67DD6DA900}"/>
    <cellStyle name="SHADEDSTORES 2 2 4 3" xfId="5287" xr:uid="{618660B7-283D-4D5C-A48F-104ED2682478}"/>
    <cellStyle name="SHADEDSTORES 2 2 5" xfId="5288" xr:uid="{F9F04292-AA6A-45F1-8694-60AD394768C7}"/>
    <cellStyle name="SHADEDSTORES 2 2 5 2" xfId="5289" xr:uid="{74CF9A05-F8EF-42DA-93C6-B41B7B8CF243}"/>
    <cellStyle name="SHADEDSTORES 2 2 5 3" xfId="5290" xr:uid="{90C40C8B-F893-42B6-A74C-50F2DBB2B8BF}"/>
    <cellStyle name="SHADEDSTORES 2 2 6" xfId="5291" xr:uid="{2574287C-E680-4445-9851-C945630CF11A}"/>
    <cellStyle name="SHADEDSTORES 2 2 6 2" xfId="5292" xr:uid="{F1856987-FCCB-4588-9ABF-412DBDB5AF63}"/>
    <cellStyle name="SHADEDSTORES 2 2 6 3" xfId="5293" xr:uid="{E900B00E-7989-4E96-84A7-BD49409CD6E7}"/>
    <cellStyle name="SHADEDSTORES 2 2 7" xfId="5294" xr:uid="{654A7950-22B7-438F-BF16-5A4B85D578BD}"/>
    <cellStyle name="SHADEDSTORES 2 2 8" xfId="5295" xr:uid="{0DA8DBAB-18CE-48C3-A49D-165D1B8DCEE8}"/>
    <cellStyle name="SHADEDSTORES 2 3" xfId="5296" xr:uid="{79EDC46C-7DF5-47D8-BD98-3B3CA6A9CCA4}"/>
    <cellStyle name="SHADEDSTORES 2 3 2" xfId="5297" xr:uid="{10F6EECB-3FF7-418E-9038-EC470B5A7F02}"/>
    <cellStyle name="SHADEDSTORES 2 3 3" xfId="5298" xr:uid="{F26A6C46-E7A3-4C8B-9AC2-B10D7C82D71A}"/>
    <cellStyle name="SHADEDSTORES 2 4" xfId="5299" xr:uid="{E603E28F-31AF-453F-BDB7-7392F173118F}"/>
    <cellStyle name="SHADEDSTORES 2 4 2" xfId="5300" xr:uid="{C12B4219-CB77-4B0B-8E21-D9422D71DF04}"/>
    <cellStyle name="SHADEDSTORES 2 4 3" xfId="5301" xr:uid="{662B748C-351E-426F-A0B7-EC70A75944F1}"/>
    <cellStyle name="SHADEDSTORES 2 5" xfId="5302" xr:uid="{A679D1F9-7C99-4C50-A834-7660DE82974F}"/>
    <cellStyle name="SHADEDSTORES 2 5 2" xfId="5303" xr:uid="{69649340-8090-47D2-AA3C-C8B60D9DFA8C}"/>
    <cellStyle name="SHADEDSTORES 2 5 3" xfId="5304" xr:uid="{FFEADC74-3536-4F51-9C1B-75337D91EB10}"/>
    <cellStyle name="SHADEDSTORES 2 6" xfId="5305" xr:uid="{0B34A435-8DEC-4426-B22F-DEBB985E88CA}"/>
    <cellStyle name="SHADEDSTORES 2 6 2" xfId="5306" xr:uid="{EDEF5B01-72BC-44E2-8244-2FCA75257B9F}"/>
    <cellStyle name="SHADEDSTORES 2 6 3" xfId="5307" xr:uid="{E2901CFD-72A8-4061-A4A7-EBFCFE751BF9}"/>
    <cellStyle name="SHADEDSTORES 2 7" xfId="5308" xr:uid="{92383DA9-970A-45C0-B4C3-79FD243177AD}"/>
    <cellStyle name="SHADEDSTORES 2 7 2" xfId="5309" xr:uid="{48A01C90-D502-4A73-903B-41C41EA27964}"/>
    <cellStyle name="SHADEDSTORES 2 7 3" xfId="5310" xr:uid="{25FDBC3B-09A3-4FC0-AF50-5B2C93767195}"/>
    <cellStyle name="SHADEDSTORES 2 8" xfId="5311" xr:uid="{94FF3F02-8BA1-4569-B1A1-DC96374F9756}"/>
    <cellStyle name="SHADEDSTORES 2 9" xfId="5312" xr:uid="{99107047-FAF4-4033-96FF-B29BF75B2380}"/>
    <cellStyle name="SHADEDSTORES 3" xfId="5313" xr:uid="{4C580995-C097-43A9-A21B-E68B33CC5764}"/>
    <cellStyle name="SHADEDSTORES 3 2" xfId="5314" xr:uid="{5BD4F6F3-6D46-41D5-ADB5-6D497F13A6AA}"/>
    <cellStyle name="SHADEDSTORES 3 2 2" xfId="5315" xr:uid="{66F4A22F-1FCF-4D03-BEB6-E25F20C66E63}"/>
    <cellStyle name="SHADEDSTORES 3 2 3" xfId="5316" xr:uid="{687523E5-B54A-432B-AC0B-93B71A9FFDB9}"/>
    <cellStyle name="SHADEDSTORES 3 3" xfId="5317" xr:uid="{71F30B9B-DAC8-419C-8E8B-5202B79F9053}"/>
    <cellStyle name="SHADEDSTORES 3 3 2" xfId="5318" xr:uid="{778304B0-3092-42BB-869E-C2117F3AAF16}"/>
    <cellStyle name="SHADEDSTORES 3 3 3" xfId="5319" xr:uid="{5D00C88A-EBE3-4459-B6C2-A45D0657ABB3}"/>
    <cellStyle name="SHADEDSTORES 3 4" xfId="5320" xr:uid="{64860C5B-CB9B-40A3-B2CB-E90E964C44AF}"/>
    <cellStyle name="SHADEDSTORES 3 4 2" xfId="5321" xr:uid="{281E222C-AFDF-49B1-BABD-D03D99B83092}"/>
    <cellStyle name="SHADEDSTORES 3 4 3" xfId="5322" xr:uid="{C1B9C7A4-FFA7-4AD9-A22A-DF0133161D3D}"/>
    <cellStyle name="SHADEDSTORES 3 5" xfId="5323" xr:uid="{DEB09F99-0B60-4034-A42B-86CE24654F7D}"/>
    <cellStyle name="SHADEDSTORES 3 5 2" xfId="5324" xr:uid="{506B2B57-642C-477A-A4A2-2556C43EA139}"/>
    <cellStyle name="SHADEDSTORES 3 5 3" xfId="5325" xr:uid="{D104754F-DA61-47F9-AB22-2F0F50C88E41}"/>
    <cellStyle name="SHADEDSTORES 3 6" xfId="5326" xr:uid="{19767D7C-9EF1-4629-BCB7-33642A446CED}"/>
    <cellStyle name="SHADEDSTORES 3 6 2" xfId="5327" xr:uid="{3CB80B1F-E234-4A20-AD49-3C9A0B716BF8}"/>
    <cellStyle name="SHADEDSTORES 3 6 3" xfId="5328" xr:uid="{38454CB9-E43C-498E-B8E4-65E11535F113}"/>
    <cellStyle name="SHADEDSTORES 3 7" xfId="5329" xr:uid="{842B3C9E-5622-443C-9C5D-6DC1083B6B98}"/>
    <cellStyle name="SHADEDSTORES 3 8" xfId="5330" xr:uid="{3FE6C687-81B3-4BF6-9E94-08244C061D25}"/>
    <cellStyle name="SHADEDSTORES 4" xfId="5331" xr:uid="{188796F4-FF5A-4F4D-A243-9663404167C0}"/>
    <cellStyle name="SHADEDSTORES 4 2" xfId="5332" xr:uid="{0160F366-F552-4254-A882-1F8FAD5E28B0}"/>
    <cellStyle name="SHADEDSTORES 4 2 2" xfId="5333" xr:uid="{97935D63-D3EE-4FF9-A68E-273946DCE66A}"/>
    <cellStyle name="SHADEDSTORES 4 2 3" xfId="5334" xr:uid="{6936AB5A-E408-4AFB-8B7F-5551D573AB78}"/>
    <cellStyle name="SHADEDSTORES 4 3" xfId="5335" xr:uid="{19C4147F-84DB-4644-8F0A-438464942E53}"/>
    <cellStyle name="SHADEDSTORES 4 3 2" xfId="5336" xr:uid="{A6621DF6-09AE-4636-B788-1F9352D9BF2D}"/>
    <cellStyle name="SHADEDSTORES 4 3 3" xfId="5337" xr:uid="{0163BD39-BC5B-4DB6-A63E-2F308DBA8C8A}"/>
    <cellStyle name="SHADEDSTORES 4 4" xfId="5338" xr:uid="{0CD7F729-C2F0-4040-A9D9-3A5F294D3880}"/>
    <cellStyle name="SHADEDSTORES 4 4 2" xfId="5339" xr:uid="{6188E6F1-2770-4FB6-9D74-F19E2FF91163}"/>
    <cellStyle name="SHADEDSTORES 4 4 3" xfId="5340" xr:uid="{71EDA2E4-C369-46A3-902B-286F1D703F0C}"/>
    <cellStyle name="SHADEDSTORES 4 5" xfId="5341" xr:uid="{00D9C12F-4CEB-4537-90FB-6731B8EB2F47}"/>
    <cellStyle name="SHADEDSTORES 4 5 2" xfId="5342" xr:uid="{5EA74001-B61A-42F1-9D5D-7D7447F1A678}"/>
    <cellStyle name="SHADEDSTORES 4 5 3" xfId="5343" xr:uid="{009F5207-0511-4DE9-A77F-B85F6B4E19E3}"/>
    <cellStyle name="SHADEDSTORES 4 6" xfId="5344" xr:uid="{63961725-3004-4B59-BEC5-F266D8F55345}"/>
    <cellStyle name="SHADEDSTORES 4 6 2" xfId="5345" xr:uid="{5528642C-E26F-4B0E-A53F-B7AA7232B54D}"/>
    <cellStyle name="SHADEDSTORES 4 6 3" xfId="5346" xr:uid="{A7F891A5-AB93-40E9-A4FA-CA238C96300E}"/>
    <cellStyle name="SHADEDSTORES 4 7" xfId="5347" xr:uid="{AAF06A19-E31F-4CB1-80E8-248EABC14115}"/>
    <cellStyle name="SHADEDSTORES 4 8" xfId="5348" xr:uid="{37D7D82A-365D-4054-9C34-33F83E286BFE}"/>
    <cellStyle name="SHADEDSTORES 5" xfId="5349" xr:uid="{365F1BC0-B432-4018-AA81-5EE1CA25F24C}"/>
    <cellStyle name="SHADEDSTORES 5 2" xfId="5350" xr:uid="{EA1DF929-C9DB-422B-BA47-6D0DC65AD99A}"/>
    <cellStyle name="SHADEDSTORES 5 3" xfId="5351" xr:uid="{9B80C6F0-DAC4-4756-B695-FDA0F2FC82DC}"/>
    <cellStyle name="SHADEDSTORES 6" xfId="5352" xr:uid="{BDECB750-4ACC-404E-954A-7AC6A17D48E7}"/>
    <cellStyle name="SHADEDSTORES 6 2" xfId="5353" xr:uid="{FCDBC858-38C8-4161-9A99-31372004CE62}"/>
    <cellStyle name="SHADEDSTORES 6 3" xfId="5354" xr:uid="{1FEFD63E-0A0E-418C-A6EE-62172A87C001}"/>
    <cellStyle name="SHADEDSTORES 7" xfId="5355" xr:uid="{3402555F-7606-4C2E-A99F-D5AB3D2AC173}"/>
    <cellStyle name="SHADEDSTORES 7 2" xfId="5356" xr:uid="{8603D026-8463-4F87-8FA5-85FE914C0B97}"/>
    <cellStyle name="SHADEDSTORES 7 3" xfId="5357" xr:uid="{AF384D0C-CB3D-4EEB-BED8-68E8F23461B5}"/>
    <cellStyle name="SHADEDSTORES 8" xfId="5358" xr:uid="{F048ECCB-BFA2-4BF9-B9D9-6801F51365C3}"/>
    <cellStyle name="SHADEDSTORES 9" xfId="5359" xr:uid="{F4CA6D10-2247-4EED-9F42-4B276674AD74}"/>
    <cellStyle name="Sheet Header" xfId="5360" xr:uid="{DC0CF9E1-A459-4E22-A8EE-0C07C8FADF27}"/>
    <cellStyle name="specstores" xfId="5361" xr:uid="{7A96B97B-3F0D-4018-ABBD-4A6C6C68AE1A}"/>
    <cellStyle name="Standard_Anpassen der Amortisation" xfId="5362" xr:uid="{67D7EFF3-982C-4AC3-ADA5-49E7426F4E7C}"/>
    <cellStyle name="Structure" xfId="5363" xr:uid="{49E2CB17-0C1B-4F4D-803A-F9CB53078853}"/>
    <cellStyle name="Structure 2" xfId="5364" xr:uid="{695D0D00-3697-4083-A211-1BB09604439D}"/>
    <cellStyle name="Structure 2 2" xfId="5365" xr:uid="{86C1F3DC-42C0-4F07-8C89-FFE4474411CD}"/>
    <cellStyle name="Structure 2 2 2" xfId="5366" xr:uid="{736BC3C9-568F-4F48-8AB4-B4B9D6270EE9}"/>
    <cellStyle name="Structure 2 2 2 2" xfId="5367" xr:uid="{0FC37E71-9175-421B-AE11-21DBD396D262}"/>
    <cellStyle name="Structure 2 2 2 3" xfId="5368" xr:uid="{CB675D09-8393-43B4-97C4-CA5F01D08D0E}"/>
    <cellStyle name="Structure 2 2 3" xfId="5369" xr:uid="{14E2F023-748D-41C0-8320-58EDC00D0E59}"/>
    <cellStyle name="Structure 2 2 3 2" xfId="5370" xr:uid="{00329480-D1CD-4F66-83E7-C804D1425625}"/>
    <cellStyle name="Structure 2 2 3 3" xfId="5371" xr:uid="{69B5F324-B8BB-4D98-AAF8-674117060630}"/>
    <cellStyle name="Structure 2 2 4" xfId="5372" xr:uid="{F23233D7-A084-4579-98A3-1B776E283D48}"/>
    <cellStyle name="Structure 2 2 4 2" xfId="5373" xr:uid="{824CD943-088F-4308-8EA9-4020DF2CC1AA}"/>
    <cellStyle name="Structure 2 2 4 3" xfId="5374" xr:uid="{DFA44823-A6B7-43A8-BD5E-C52E3C3ADB23}"/>
    <cellStyle name="Structure 2 2 5" xfId="5375" xr:uid="{4D91C47A-14A2-4F08-B9EC-42BC86A02562}"/>
    <cellStyle name="Structure 2 2 5 2" xfId="5376" xr:uid="{EB70056C-576D-4498-8D88-1197AD1B5B91}"/>
    <cellStyle name="Structure 2 2 5 3" xfId="5377" xr:uid="{55A8AD70-C5C4-420E-80FF-E93FC68C2882}"/>
    <cellStyle name="Structure 2 2 6" xfId="5378" xr:uid="{BBF7C771-4EE9-494A-8FDC-FB2E8B927B65}"/>
    <cellStyle name="Structure 2 2 6 2" xfId="5379" xr:uid="{ECF8642D-F13D-4E10-AFB5-6747121B0DAC}"/>
    <cellStyle name="Structure 2 2 6 3" xfId="5380" xr:uid="{E9F76F85-C8D6-4A30-B1D0-CFE94F13D716}"/>
    <cellStyle name="Structure 2 2 7" xfId="5381" xr:uid="{AC9FC3AB-E61A-49A6-A7D9-CF76FDB931BD}"/>
    <cellStyle name="Structure 2 2 8" xfId="5382" xr:uid="{1935C0A8-5379-443C-A7B9-68080A996D27}"/>
    <cellStyle name="Structure 2 3" xfId="5383" xr:uid="{5B0EC54F-BF51-4584-82D3-5CAFB01566B2}"/>
    <cellStyle name="Structure 2 3 2" xfId="5384" xr:uid="{180C0251-B0DE-441F-88AB-A491DF668392}"/>
    <cellStyle name="Structure 2 3 3" xfId="5385" xr:uid="{31285E49-8E09-4930-921D-060CA7E3F3F9}"/>
    <cellStyle name="Structure 2 4" xfId="5386" xr:uid="{9D765A59-19C4-4CC5-B810-CA3646764AFA}"/>
    <cellStyle name="Structure 2 4 2" xfId="5387" xr:uid="{97098874-20DF-463C-A99C-2B88A2D4FAE7}"/>
    <cellStyle name="Structure 2 4 3" xfId="5388" xr:uid="{55057245-9DC7-4C0B-8A78-10F9CFD14A47}"/>
    <cellStyle name="Structure 2 5" xfId="5389" xr:uid="{C732FD3D-308C-4D6B-92A2-D7F7BC8976A4}"/>
    <cellStyle name="Structure 2 5 2" xfId="5390" xr:uid="{9C13EE25-8583-4544-BAD2-EECAEA848F87}"/>
    <cellStyle name="Structure 2 5 3" xfId="5391" xr:uid="{8E39183D-C314-4660-9497-DEE040E7F2F3}"/>
    <cellStyle name="Structure 2 6" xfId="5392" xr:uid="{2A3AFB5A-F7A6-4E95-B2E3-B45755915A61}"/>
    <cellStyle name="Structure 2 6 2" xfId="5393" xr:uid="{B2AB7212-A1FD-4E00-8653-EA1134A6CAC2}"/>
    <cellStyle name="Structure 2 6 3" xfId="5394" xr:uid="{37E100E6-2E68-43C6-A03B-81FDB7C97E2D}"/>
    <cellStyle name="Structure 2 7" xfId="5395" xr:uid="{96D606BE-A668-44E4-BF28-CAC38006EF0F}"/>
    <cellStyle name="Structure 2 7 2" xfId="5396" xr:uid="{A07EC318-C12F-434A-8B23-834EBE56E518}"/>
    <cellStyle name="Structure 2 7 3" xfId="5397" xr:uid="{F50919C7-4152-453D-A87F-3250111A7070}"/>
    <cellStyle name="Structure 2 8" xfId="5398" xr:uid="{73821C17-900F-4228-8489-740B9962C209}"/>
    <cellStyle name="Structure 2 9" xfId="5399" xr:uid="{CA9D176A-8FAA-4E9E-BD4D-5AB3219CB7E6}"/>
    <cellStyle name="Structure 3" xfId="5400" xr:uid="{0C94D6F4-AE53-4ECB-8924-86F07AA67AB4}"/>
    <cellStyle name="Structure 3 2" xfId="5401" xr:uid="{CE706072-1100-448C-B2DD-94EE1A3DD8B7}"/>
    <cellStyle name="Structure 3 2 2" xfId="5402" xr:uid="{EEA32CA3-BCDC-44E7-8BF8-172F026108D9}"/>
    <cellStyle name="Structure 3 2 3" xfId="5403" xr:uid="{8664D696-6F07-42A4-9B5E-0B95EC849B11}"/>
    <cellStyle name="Structure 3 3" xfId="5404" xr:uid="{9EAC5696-690B-45F8-8387-A2D4F5904FAF}"/>
    <cellStyle name="Structure 3 3 2" xfId="5405" xr:uid="{EFE11044-25E5-48FF-8CEC-5FE168B0F182}"/>
    <cellStyle name="Structure 3 3 3" xfId="5406" xr:uid="{9A2C4C9B-90B7-414B-903F-7E61AA26E478}"/>
    <cellStyle name="Structure 3 4" xfId="5407" xr:uid="{1F6200FF-BA2A-47C3-B03E-A1DF47CF8B30}"/>
    <cellStyle name="Structure 3 4 2" xfId="5408" xr:uid="{1D8FA5A5-1EF8-466E-9C16-DECFF092765C}"/>
    <cellStyle name="Structure 3 4 3" xfId="5409" xr:uid="{71DB52CB-5027-44E6-BECE-30A176357A97}"/>
    <cellStyle name="Structure 3 5" xfId="5410" xr:uid="{6868F6E8-034A-4B07-A968-3F6D77E24CFC}"/>
    <cellStyle name="Structure 3 5 2" xfId="5411" xr:uid="{B0A7304C-4DE4-4760-A91B-DCEABD038A61}"/>
    <cellStyle name="Structure 3 5 3" xfId="5412" xr:uid="{3A04C1CE-E717-4817-973F-C68DABB58F0B}"/>
    <cellStyle name="Structure 3 6" xfId="5413" xr:uid="{D741069F-DA5E-4AB1-91DD-188628770317}"/>
    <cellStyle name="Structure 3 6 2" xfId="5414" xr:uid="{A4E8858F-CE2F-4AE0-8745-055F772CBE73}"/>
    <cellStyle name="Structure 3 6 3" xfId="5415" xr:uid="{A965AC72-631F-4C50-9AAD-09840455A7D9}"/>
    <cellStyle name="Structure 3 7" xfId="5416" xr:uid="{79D53541-FD6B-47BC-A26A-56E521C3213C}"/>
    <cellStyle name="Structure 3 8" xfId="5417" xr:uid="{2AF0532D-AF80-4F7B-AB72-D5C3E3050FE7}"/>
    <cellStyle name="Structure 4" xfId="5418" xr:uid="{E2C6EE68-E593-44CF-AC7F-CB6720704E56}"/>
    <cellStyle name="Structure 4 2" xfId="5419" xr:uid="{A859964A-710B-4DC7-82EE-3D332BF9A8C2}"/>
    <cellStyle name="Structure 4 3" xfId="5420" xr:uid="{75FEB934-49B0-4D53-89E8-0694651FDBD9}"/>
    <cellStyle name="Structure 5" xfId="5421" xr:uid="{D84F94A0-98F6-434E-AD3D-A69C799FE33B}"/>
    <cellStyle name="Structure 5 2" xfId="5422" xr:uid="{3AE10589-5640-49A8-B80C-0F1E0E7CAC0F}"/>
    <cellStyle name="Structure 5 3" xfId="5423" xr:uid="{9B048355-695A-454D-845B-1A60AA4D50D1}"/>
    <cellStyle name="Structure 6" xfId="5424" xr:uid="{7732E0D0-C1D0-487E-9196-1291E0E439D3}"/>
    <cellStyle name="Structure 6 2" xfId="5425" xr:uid="{D6262CD5-89A5-49DE-B656-1B932C304CE0}"/>
    <cellStyle name="Structure 6 3" xfId="5426" xr:uid="{A5B70A17-54D4-48AA-B879-9E28002D2675}"/>
    <cellStyle name="Structure 7" xfId="5427" xr:uid="{4577AC26-7D81-4DB3-A3B6-A4C3D83104D9}"/>
    <cellStyle name="Structure 8" xfId="5428" xr:uid="{85EF586F-8CCC-4CD8-9FA5-BED60C6931F8}"/>
    <cellStyle name="style" xfId="5429" xr:uid="{9BB30F32-910A-4E65-976C-EE2867F74EAE}"/>
    <cellStyle name="Style 1" xfId="5430" xr:uid="{154F54A4-714C-4CB7-9728-5E78512CC099}"/>
    <cellStyle name="Style 1 10" xfId="5431" xr:uid="{9CE45383-F148-4E86-99FD-5CB01A8E4B6F}"/>
    <cellStyle name="Style 1 10 2" xfId="5432" xr:uid="{66ACBA02-6BF8-476F-A3C8-A4DDD724CE0C}"/>
    <cellStyle name="Style 1 11" xfId="5433" xr:uid="{C7C89D39-3AF4-4B97-8F6F-985C21084895}"/>
    <cellStyle name="Style 1 2" xfId="5434" xr:uid="{1207227B-C830-4019-BD30-ACD9C6C2BF37}"/>
    <cellStyle name="Style 1 2 2" xfId="5435" xr:uid="{2E9486B1-E8FC-4E57-AA65-E2BF6E0E60FA}"/>
    <cellStyle name="Style 1 3" xfId="5436" xr:uid="{00D7BC40-ED52-45E5-BA24-4202BAFC0627}"/>
    <cellStyle name="Style 1 3 2" xfId="5437" xr:uid="{179A08EB-DB69-4D9A-801C-FFF4602550D5}"/>
    <cellStyle name="Style 1 4" xfId="5438" xr:uid="{A84CACAE-3D3F-4D7E-B048-89F2E6067CC5}"/>
    <cellStyle name="Style 1 4 2" xfId="5439" xr:uid="{65FE222A-092C-4D98-A01A-0CED511947F7}"/>
    <cellStyle name="Style 1 5" xfId="5440" xr:uid="{D8088537-B1E7-4E9C-93FE-A0F8C4A6FE12}"/>
    <cellStyle name="Style 1 5 2" xfId="5441" xr:uid="{99626D46-5722-41EB-A35D-E7E4DDF2866A}"/>
    <cellStyle name="Style 1 6" xfId="5442" xr:uid="{ADA365F7-4E6C-4A62-971F-E62F3DAB4787}"/>
    <cellStyle name="Style 1 6 2" xfId="5443" xr:uid="{9CDA89CB-B268-42DF-B023-782B772D5677}"/>
    <cellStyle name="Style 1 7" xfId="5444" xr:uid="{A6EC8FE8-3FAB-4851-9598-5B49B0EDEA7D}"/>
    <cellStyle name="Style 1 7 2" xfId="5445" xr:uid="{B72F156E-3880-4795-9743-1F8724814097}"/>
    <cellStyle name="Style 1 8" xfId="5446" xr:uid="{DA766C47-E857-4698-A956-AF2CE14A12DA}"/>
    <cellStyle name="Style 1 8 2" xfId="5447" xr:uid="{6F8BC48E-BD2E-48D9-9A6D-2FE9C8151150}"/>
    <cellStyle name="Style 1 9" xfId="5448" xr:uid="{EB09E8D9-FFD6-4EA3-B0EB-14954681402E}"/>
    <cellStyle name="Style 1 9 2" xfId="5449" xr:uid="{74CD0388-C787-4DD1-B940-CB2E7911D89E}"/>
    <cellStyle name="Style 2" xfId="5450" xr:uid="{9086C9B2-9D64-4AAF-8F52-3C423006989C}"/>
    <cellStyle name="Style 3" xfId="5451" xr:uid="{79260890-8AE9-4D35-B1FA-1A701CAFE955}"/>
    <cellStyle name="Style 4" xfId="5452" xr:uid="{F0F47E89-538F-4084-9E44-70D3FE6CEEBC}"/>
    <cellStyle name="Style 5" xfId="5453" xr:uid="{73DC99F1-B0BD-4678-B29A-178DF3074E55}"/>
    <cellStyle name="Style 6" xfId="5454" xr:uid="{514FDD14-BB95-4CC6-941D-8BBE5D8F0092}"/>
    <cellStyle name="style1" xfId="5455" xr:uid="{FAC78D6D-313D-4DA7-9EDD-1F57AA0A9FD1}"/>
    <cellStyle name="style2" xfId="5456" xr:uid="{6A3BA282-951C-438C-9FEC-ADF85024EB84}"/>
    <cellStyle name="SubRoutine" xfId="5457" xr:uid="{30F37D0A-5612-48D4-8BCB-3D4D5AA5D5E0}"/>
    <cellStyle name="Subtotal" xfId="5458" xr:uid="{9B458228-4EFD-48A3-90DB-A55275BA4055}"/>
    <cellStyle name="Summe" xfId="5459" xr:uid="{EDECF339-0C2D-46C5-9758-B4F355641FF6}"/>
    <cellStyle name="TableHead" xfId="5460" xr:uid="{7CA6D295-C8A9-441D-BC46-E98EC1988593}"/>
    <cellStyle name="Text" xfId="5461" xr:uid="{A4A8CEE8-97EB-4D65-9D3F-30CFC4D8DCDD}"/>
    <cellStyle name="Text 2" xfId="5462" xr:uid="{7FB2FC0F-057E-4B83-A628-271DB655640A}"/>
    <cellStyle name="Text 2 2" xfId="5463" xr:uid="{55196D23-C0C0-45D0-85F5-15A9B28BA072}"/>
    <cellStyle name="Text 2 2 2" xfId="5464" xr:uid="{B82CFFF7-D173-49E5-A518-EAFAC89D607F}"/>
    <cellStyle name="Text 2 2 2 2" xfId="5465" xr:uid="{A19F9AAF-EB16-495D-809A-E471C8BDDE6B}"/>
    <cellStyle name="Text 2 2 2 3" xfId="5466" xr:uid="{AC4C2675-5282-48C9-8DB8-87139FEBE2C8}"/>
    <cellStyle name="Text 2 2 3" xfId="5467" xr:uid="{648E0151-BC0C-4146-8AEC-60C1C9D5B2CB}"/>
    <cellStyle name="Text 2 2 3 2" xfId="5468" xr:uid="{71C8F817-2B00-4155-9620-3EA7FBFF4276}"/>
    <cellStyle name="Text 2 2 3 3" xfId="5469" xr:uid="{18104BAC-DB42-4205-909E-7B836621BD8C}"/>
    <cellStyle name="Text 2 2 4" xfId="5470" xr:uid="{A1F4F5A8-4F68-4B8C-9822-0653634B34FC}"/>
    <cellStyle name="Text 2 2 4 2" xfId="5471" xr:uid="{4501AC3A-D30E-493C-81E6-F0908ED6C3C2}"/>
    <cellStyle name="Text 2 2 4 3" xfId="5472" xr:uid="{85BBE511-C180-4B82-AE11-DB827E427452}"/>
    <cellStyle name="Text 2 2 5" xfId="5473" xr:uid="{08B6E117-1500-45B5-8CDD-BA74B226D72B}"/>
    <cellStyle name="Text 2 2 5 2" xfId="5474" xr:uid="{A1C8E612-5132-4090-B732-DBA04B578EC1}"/>
    <cellStyle name="Text 2 2 5 3" xfId="5475" xr:uid="{08CE2D96-B4F2-4454-8A63-D148E4E1D9BF}"/>
    <cellStyle name="Text 2 2 6" xfId="5476" xr:uid="{EE537555-EC63-4E5C-86AC-E241C1C4C142}"/>
    <cellStyle name="Text 2 2 6 2" xfId="5477" xr:uid="{D7EA2A45-CA3F-4B0D-AFC1-0F83F5D05901}"/>
    <cellStyle name="Text 2 2 6 3" xfId="5478" xr:uid="{5F34D3C1-B8DF-4D61-8C65-5FBF9F3B96C5}"/>
    <cellStyle name="Text 2 2 7" xfId="5479" xr:uid="{B52A1577-539E-481A-BC02-99B5C2307A86}"/>
    <cellStyle name="Text 2 2 8" xfId="5480" xr:uid="{97824B17-3323-4927-B3CC-955F917C172D}"/>
    <cellStyle name="Text 2 3" xfId="5481" xr:uid="{7B014B3C-629D-4DEA-979C-5D1862C9AD67}"/>
    <cellStyle name="Text 2 3 2" xfId="5482" xr:uid="{8F21E3C3-2ADF-4D43-B788-AA2A578E9D55}"/>
    <cellStyle name="Text 2 3 3" xfId="5483" xr:uid="{49CD17A6-2D94-47ED-813F-63781C4BDEA0}"/>
    <cellStyle name="Text 2 4" xfId="5484" xr:uid="{FC03495A-B50D-4225-92E9-A27DCFB39D87}"/>
    <cellStyle name="Text 2 4 2" xfId="5485" xr:uid="{943759D6-D639-4A7A-983A-41A67C553CB0}"/>
    <cellStyle name="Text 2 4 3" xfId="5486" xr:uid="{D3AB01E4-979F-4B35-83BD-08D12F652DC7}"/>
    <cellStyle name="Text 2 5" xfId="5487" xr:uid="{75A52CBC-8E1E-4624-9851-4A0BEAAB16F8}"/>
    <cellStyle name="Text 2 5 2" xfId="5488" xr:uid="{2C9D47B7-55A9-4C5E-83C5-1865368DB6D7}"/>
    <cellStyle name="Text 2 5 3" xfId="5489" xr:uid="{F4E6B47A-2B99-4B5C-BF2E-0FCCEA0C1637}"/>
    <cellStyle name="Text 2 6" xfId="5490" xr:uid="{77ED5E4F-8152-4794-8FBF-B5FFE3C74806}"/>
    <cellStyle name="Text 2 6 2" xfId="5491" xr:uid="{24FC674E-63A9-4EE3-B1A7-7B9E81FB8B20}"/>
    <cellStyle name="Text 2 6 3" xfId="5492" xr:uid="{F9E17611-FF6E-41FC-ACF1-8534CDD6D8A5}"/>
    <cellStyle name="Text 2 7" xfId="5493" xr:uid="{B6454B38-8218-4900-9677-6A52E1E05EFE}"/>
    <cellStyle name="Text 2 7 2" xfId="5494" xr:uid="{0D057F20-8240-4BAF-BADE-218D7D9652B4}"/>
    <cellStyle name="Text 2 7 3" xfId="5495" xr:uid="{DCC6186D-100B-4F0E-9E61-99C914903D10}"/>
    <cellStyle name="Text 2 8" xfId="5496" xr:uid="{DE48370C-32ED-4D7F-A1BE-1F2F21FEF5E3}"/>
    <cellStyle name="Text 2 9" xfId="5497" xr:uid="{91895798-8665-403D-9950-C8DB6403862F}"/>
    <cellStyle name="Text 3" xfId="5498" xr:uid="{E22841C5-3207-40A4-9CB2-1BF66EE4864E}"/>
    <cellStyle name="Text 3 2" xfId="5499" xr:uid="{508F255F-B052-472E-BBAF-891E4A1411B0}"/>
    <cellStyle name="Text 3 2 2" xfId="5500" xr:uid="{C2D93540-6C41-4874-89B3-A71A72088471}"/>
    <cellStyle name="Text 3 2 3" xfId="5501" xr:uid="{F6B7BB8D-99AF-4E7A-9D99-4F21041D446B}"/>
    <cellStyle name="Text 3 3" xfId="5502" xr:uid="{48A738C7-6051-4A74-BA9E-FA826EABB09E}"/>
    <cellStyle name="Text 3 3 2" xfId="5503" xr:uid="{158037B4-0399-42B0-B397-00EA03A5D93E}"/>
    <cellStyle name="Text 3 3 3" xfId="5504" xr:uid="{67541CE5-75D9-4A9E-B204-43E143CBF7A4}"/>
    <cellStyle name="Text 3 4" xfId="5505" xr:uid="{872C48A1-6E44-4445-82A5-AF8980582FE6}"/>
    <cellStyle name="Text 3 4 2" xfId="5506" xr:uid="{D51CE87A-AE2D-4340-B9E7-CFCF9653FD10}"/>
    <cellStyle name="Text 3 4 3" xfId="5507" xr:uid="{01841DEF-2C25-4948-B1CD-12372420C0DA}"/>
    <cellStyle name="Text 3 5" xfId="5508" xr:uid="{9F30363D-14CA-4D73-8F95-2D9FBED75789}"/>
    <cellStyle name="Text 3 5 2" xfId="5509" xr:uid="{61C3FD6F-976A-4FB3-9211-7DA0FDEF2D5B}"/>
    <cellStyle name="Text 3 5 3" xfId="5510" xr:uid="{82778641-6F43-4FD4-A31F-A1602BBD2685}"/>
    <cellStyle name="Text 3 6" xfId="5511" xr:uid="{F8090D1D-E88D-4652-AF34-7A9BDE9FDBF0}"/>
    <cellStyle name="Text 3 6 2" xfId="5512" xr:uid="{D010FDE1-4430-477D-98E7-C1ACA4B57281}"/>
    <cellStyle name="Text 3 6 3" xfId="5513" xr:uid="{0B90922E-9879-4E53-A9A5-516D97C8372C}"/>
    <cellStyle name="Text 3 7" xfId="5514" xr:uid="{5A33A293-E79D-4B5E-866E-2FA04C6224D4}"/>
    <cellStyle name="Text 3 8" xfId="5515" xr:uid="{C98E9A41-7E7F-4AC7-B61C-235849154EC4}"/>
    <cellStyle name="Text 4" xfId="5516" xr:uid="{00240C40-7311-41E0-9AB2-8B0805E7934F}"/>
    <cellStyle name="Text 4 2" xfId="5517" xr:uid="{26B5292D-E044-4449-A9D6-24C8BD2F9DD0}"/>
    <cellStyle name="Text 4 3" xfId="5518" xr:uid="{05BF4DC4-1AA8-4673-AADF-3ABCF7AC1612}"/>
    <cellStyle name="Text 5" xfId="5519" xr:uid="{09CF6B2A-C370-4780-9DA2-356F466DB2A6}"/>
    <cellStyle name="Text 5 2" xfId="5520" xr:uid="{2F5DC2D8-A458-447A-84A8-3677B8FDA3C6}"/>
    <cellStyle name="Text 5 3" xfId="5521" xr:uid="{A820AAC5-40D7-4AE5-B2B0-DCA44C4DA898}"/>
    <cellStyle name="Text 6" xfId="5522" xr:uid="{4016EF5B-D6E4-4EB7-AAC5-7DDEF97CB985}"/>
    <cellStyle name="Text 6 2" xfId="5523" xr:uid="{F1F12298-604B-4B22-9B85-65BF54D70671}"/>
    <cellStyle name="Text 6 3" xfId="5524" xr:uid="{BF65AC26-4201-4C5F-A92C-3196E1FB48CD}"/>
    <cellStyle name="Text 7" xfId="5525" xr:uid="{07DDEF82-B9BD-4C31-BB2D-E3CDF56A0CB5}"/>
    <cellStyle name="Text 8" xfId="5526" xr:uid="{EF532815-0085-4E14-81A5-830BA2C5F24F}"/>
    <cellStyle name="Text Indent A" xfId="5527" xr:uid="{EDFAC788-847E-4DA2-9C92-C1A88C66C7C8}"/>
    <cellStyle name="Text Indent B" xfId="5528" xr:uid="{4BB8291D-46C9-4B92-A64E-B4D73FD14A6E}"/>
    <cellStyle name="Text Indent C" xfId="5529" xr:uid="{03FE3A7D-89EA-4BDA-ADED-0DD5221480C5}"/>
    <cellStyle name="þ_x001d_ð &amp;ý&amp;†ýG_x0008__x0009_X_x000a__x0007__x0001__x0001_" xfId="5530" xr:uid="{F8C74E08-AD32-48EF-9E5F-01D0CB269FCD}"/>
    <cellStyle name="Time" xfId="5531" xr:uid="{98272E0C-465B-48B7-9468-07DFA4156D91}"/>
    <cellStyle name="Time 2" xfId="5532" xr:uid="{6B9E63E9-0A9A-4CB8-802E-2BD4A53B9C50}"/>
    <cellStyle name="Time 2 2" xfId="5533" xr:uid="{31F08135-FFA7-40F9-97B6-FACECCDA4692}"/>
    <cellStyle name="Time 2 2 2" xfId="5534" xr:uid="{88C7B222-1C4A-4CDC-8312-3AA258B42060}"/>
    <cellStyle name="Time 2 2 2 2" xfId="5535" xr:uid="{02536C24-2B9B-474E-B9F1-E05A46CB1B51}"/>
    <cellStyle name="Time 2 2 2 3" xfId="5536" xr:uid="{93A394D7-F8AB-4C2F-9E80-E14C87690537}"/>
    <cellStyle name="Time 2 2 3" xfId="5537" xr:uid="{B0DF8A3F-6269-4970-A742-380196A18D5D}"/>
    <cellStyle name="Time 2 2 3 2" xfId="5538" xr:uid="{394D099F-A07E-4D31-8756-8CAB779D6EB0}"/>
    <cellStyle name="Time 2 2 3 3" xfId="5539" xr:uid="{227AEC44-9F9F-4DC9-9BE1-784A5EEA050A}"/>
    <cellStyle name="Time 2 2 4" xfId="5540" xr:uid="{5F0249D5-F5CA-4F1D-A970-B8AA5BCD49CF}"/>
    <cellStyle name="Time 2 2 4 2" xfId="5541" xr:uid="{0A6AFD85-DCDB-4E01-946C-73F79AEEC9EB}"/>
    <cellStyle name="Time 2 2 4 3" xfId="5542" xr:uid="{6A2D6389-98C1-4D74-A283-8B04244F9156}"/>
    <cellStyle name="Time 2 2 5" xfId="5543" xr:uid="{45334B6E-919B-43CB-A028-2ECF7BBD5084}"/>
    <cellStyle name="Time 2 2 5 2" xfId="5544" xr:uid="{4F563249-4182-4AB1-B3B6-9DF4EFB1F9B9}"/>
    <cellStyle name="Time 2 2 5 3" xfId="5545" xr:uid="{733EAE11-51A7-4DB1-826B-F22C0434698C}"/>
    <cellStyle name="Time 2 2 6" xfId="5546" xr:uid="{78B1B23C-139C-458D-8308-88A725BD55D3}"/>
    <cellStyle name="Time 2 2 6 2" xfId="5547" xr:uid="{7144C084-501E-4A26-9B35-29D059302DD4}"/>
    <cellStyle name="Time 2 2 6 3" xfId="5548" xr:uid="{95028325-C0AB-453A-8D33-50AFCB2C1553}"/>
    <cellStyle name="Time 2 2 7" xfId="5549" xr:uid="{DAF36F39-4134-4B23-B255-D82BD47C698A}"/>
    <cellStyle name="Time 2 2 8" xfId="5550" xr:uid="{8CF860EB-F4EC-41DF-AE81-2E20B2AECF4E}"/>
    <cellStyle name="Time 2 3" xfId="5551" xr:uid="{0C24729E-BBCC-49E4-AB75-0DD5934422EA}"/>
    <cellStyle name="Time 2 3 2" xfId="5552" xr:uid="{B4021F15-350A-4C3F-862A-A593CDE619B3}"/>
    <cellStyle name="Time 2 3 3" xfId="5553" xr:uid="{CEB75C6F-384C-49EA-84FF-823FAB996643}"/>
    <cellStyle name="Time 2 4" xfId="5554" xr:uid="{E4D975B5-A946-46BC-8459-D0E9C5B456A7}"/>
    <cellStyle name="Time 2 4 2" xfId="5555" xr:uid="{70375859-ADCE-472B-8698-163F9A5E39B6}"/>
    <cellStyle name="Time 2 4 3" xfId="5556" xr:uid="{0F586161-6929-4F32-8A0C-476F99EA10A5}"/>
    <cellStyle name="Time 2 5" xfId="5557" xr:uid="{F30DB835-00D6-4A43-A0AF-CC307682A5FE}"/>
    <cellStyle name="Time 2 5 2" xfId="5558" xr:uid="{913CF34E-1698-412F-BF80-7CF2A79D3E78}"/>
    <cellStyle name="Time 2 5 3" xfId="5559" xr:uid="{6477C798-1FC5-44B4-919E-151DD660F452}"/>
    <cellStyle name="Time 2 6" xfId="5560" xr:uid="{BC3DF23C-7561-4835-BF28-515F20647E03}"/>
    <cellStyle name="Time 2 6 2" xfId="5561" xr:uid="{A38BDDD5-8275-491D-9426-CE8EB88E7A4F}"/>
    <cellStyle name="Time 2 6 3" xfId="5562" xr:uid="{82A8DA4E-728A-49C7-BB27-C79552007FB9}"/>
    <cellStyle name="Time 2 7" xfId="5563" xr:uid="{4BFB9D51-1B42-499D-AF2D-F5CE74D43D6B}"/>
    <cellStyle name="Time 2 7 2" xfId="5564" xr:uid="{85C4D29E-B51E-4AA1-94FF-D2D52C3EE11B}"/>
    <cellStyle name="Time 2 7 3" xfId="5565" xr:uid="{BB239B6A-A7AC-4603-848E-441E9BF5B4FD}"/>
    <cellStyle name="Time 2 8" xfId="5566" xr:uid="{6BCA5D4B-5789-45AE-9DD2-0D26355043F1}"/>
    <cellStyle name="Time 2 9" xfId="5567" xr:uid="{EBCDFF9B-69E7-44BF-8BD3-FFAD46D6A13B}"/>
    <cellStyle name="Time 3" xfId="5568" xr:uid="{B768A2CD-D204-426A-B46A-6323B136F561}"/>
    <cellStyle name="Time 3 2" xfId="5569" xr:uid="{E64D8247-7BAB-4D94-99A0-88D0634A2F55}"/>
    <cellStyle name="Time 3 2 2" xfId="5570" xr:uid="{94121A8A-D9A2-4D2D-8E45-6932F57AEF8A}"/>
    <cellStyle name="Time 3 2 3" xfId="5571" xr:uid="{1EE966FE-2218-4A67-89A1-DD01C49E45E9}"/>
    <cellStyle name="Time 3 3" xfId="5572" xr:uid="{AB91B437-7F72-4C76-B687-048622D09B49}"/>
    <cellStyle name="Time 3 3 2" xfId="5573" xr:uid="{472A5500-D917-48A3-B319-5A1BE4C54BDB}"/>
    <cellStyle name="Time 3 3 3" xfId="5574" xr:uid="{30EE5139-4C12-4CBB-B82A-10F9FF7A8352}"/>
    <cellStyle name="Time 3 4" xfId="5575" xr:uid="{6BEECFF0-7B94-4914-8239-4CF070C3AE64}"/>
    <cellStyle name="Time 3 4 2" xfId="5576" xr:uid="{38CAFB23-DEE2-4E29-8F0A-09DE0EDDDF3C}"/>
    <cellStyle name="Time 3 4 3" xfId="5577" xr:uid="{E1D4BD26-7422-44B0-B65B-8AE7128A0387}"/>
    <cellStyle name="Time 3 5" xfId="5578" xr:uid="{95009C68-6455-4F8F-9702-5A0A1553D7AB}"/>
    <cellStyle name="Time 3 5 2" xfId="5579" xr:uid="{F14E2212-690B-4599-9253-5281EBA101EA}"/>
    <cellStyle name="Time 3 5 3" xfId="5580" xr:uid="{D88F5EF2-A6E0-487A-9AE2-9579B3B58A71}"/>
    <cellStyle name="Time 3 6" xfId="5581" xr:uid="{51B22198-9AEE-4C7C-B387-9F555E672863}"/>
    <cellStyle name="Time 3 6 2" xfId="5582" xr:uid="{DF92C031-6123-446B-9DD2-1053862BDCF0}"/>
    <cellStyle name="Time 3 6 3" xfId="5583" xr:uid="{0B8749D0-513A-4664-9B28-D01A5B6D0F1C}"/>
    <cellStyle name="Time 3 7" xfId="5584" xr:uid="{966AF7D4-D02F-439B-8A9E-92C187008C00}"/>
    <cellStyle name="Time 3 8" xfId="5585" xr:uid="{703D07BF-AF8D-4ED7-BFE0-462B3EABA387}"/>
    <cellStyle name="Time 4" xfId="5586" xr:uid="{7ADFBD03-1B5F-4D66-BA79-5B717A6FBF57}"/>
    <cellStyle name="Time 4 2" xfId="5587" xr:uid="{4ADC4E1F-97BD-4254-9CD1-3BA6EE464896}"/>
    <cellStyle name="Time 4 3" xfId="5588" xr:uid="{283F3C59-F9A5-4F07-B600-1DDB36F1DF22}"/>
    <cellStyle name="Time 5" xfId="5589" xr:uid="{85B37D94-E367-43F9-86DD-926044A4D511}"/>
    <cellStyle name="Time 5 2" xfId="5590" xr:uid="{467C5BD2-B527-4660-BA0C-987C2383E55F}"/>
    <cellStyle name="Time 5 3" xfId="5591" xr:uid="{E724ED80-1EFF-44FB-8474-66D6CD06CFAC}"/>
    <cellStyle name="Time 6" xfId="5592" xr:uid="{D0F8496F-E31B-4F9D-8D17-4DFC83ECE2F9}"/>
    <cellStyle name="Time 6 2" xfId="5593" xr:uid="{F7CA4CE8-CB4A-48D1-89CD-5739E342F196}"/>
    <cellStyle name="Time 6 3" xfId="5594" xr:uid="{40430A3A-F570-4BC8-BACE-3AB6BEC87565}"/>
    <cellStyle name="Time 7" xfId="5595" xr:uid="{7E5E1FAC-F65F-45DF-91CF-ADB9BC79F438}"/>
    <cellStyle name="Time 8" xfId="5596" xr:uid="{2F2A7519-924A-40DA-B72A-E0AAD4C83D2A}"/>
    <cellStyle name="Times New Roman" xfId="5597" xr:uid="{16D2493B-CC94-4951-942E-2D7BEC00FB05}"/>
    <cellStyle name="Title" xfId="5710" builtinId="15" customBuiltin="1"/>
    <cellStyle name="Title 2" xfId="5598" xr:uid="{CCDF5A45-5B99-4A5A-B7BD-2141F9F61053}"/>
    <cellStyle name="Title 3" xfId="5599" xr:uid="{9A7413D8-3F0A-4282-8AEA-F47E27515DDB}"/>
    <cellStyle name="Title 4" xfId="5600" xr:uid="{40C538DA-7E8B-4463-9965-239F5BCA61D3}"/>
    <cellStyle name="Titles" xfId="5601" xr:uid="{22BA0B9B-B16C-477B-81B0-F0872D9F11CF}"/>
    <cellStyle name="Total" xfId="5726" builtinId="25" customBuiltin="1"/>
    <cellStyle name="Total 2" xfId="5602" xr:uid="{6C700C02-E266-4A83-AAFC-5366D9433BCA}"/>
    <cellStyle name="Total 2 2" xfId="5603" xr:uid="{BCE38E6B-54EC-4B14-8945-8849BAD850AD}"/>
    <cellStyle name="Total 2 3" xfId="5604" xr:uid="{DBDAFBAB-E206-4BE4-BA69-4CDD42981638}"/>
    <cellStyle name="Total 2 3 2" xfId="5605" xr:uid="{D39650CF-1183-408F-850E-745B61EC3791}"/>
    <cellStyle name="Total 2 3 2 2" xfId="5606" xr:uid="{46C3D268-D321-432A-B8E6-EC79EA348564}"/>
    <cellStyle name="Total 2 3 2 2 2" xfId="5607" xr:uid="{DE1B0DE0-DC17-4B3F-A8F4-D11D8E4FD34D}"/>
    <cellStyle name="Total 2 3 2 2 2 2" xfId="5608" xr:uid="{1C831D4F-0C14-4446-8D6C-411895A641D3}"/>
    <cellStyle name="Total 2 3 2 2 2 3" xfId="5609" xr:uid="{EA0DA677-C6B6-4B71-9CC3-9E19D7A13696}"/>
    <cellStyle name="Total 2 3 2 2 3" xfId="5610" xr:uid="{5F524C7F-C870-4BB1-84E5-EB0E680D9835}"/>
    <cellStyle name="Total 2 3 2 2 3 2" xfId="5611" xr:uid="{EF8D73AA-23A1-4B1C-97A1-4E1B484CCB64}"/>
    <cellStyle name="Total 2 3 2 2 3 3" xfId="5612" xr:uid="{B20F07EE-A1A0-41F0-B88D-272AB9C8E0BB}"/>
    <cellStyle name="Total 2 3 2 2 4" xfId="5613" xr:uid="{9EDF2EF9-2C21-4C3A-B107-94FF2F38DA39}"/>
    <cellStyle name="Total 2 3 2 2 4 2" xfId="5614" xr:uid="{62654F83-3778-4E43-843D-476B136F70A0}"/>
    <cellStyle name="Total 2 3 2 2 4 3" xfId="5615" xr:uid="{2C209570-AA83-4909-A153-5E3E9ABCB632}"/>
    <cellStyle name="Total 2 3 2 2 5" xfId="5616" xr:uid="{065D514B-61FB-49D8-9382-56121D086319}"/>
    <cellStyle name="Total 2 3 2 2 5 2" xfId="5617" xr:uid="{C0474761-9A9B-49DF-AB3D-67A0ADEA85AD}"/>
    <cellStyle name="Total 2 3 2 2 5 3" xfId="5618" xr:uid="{06938E8E-514F-43C9-84E9-FE33FB6C3AAD}"/>
    <cellStyle name="Total 2 3 2 2 6" xfId="5619" xr:uid="{6260703B-BFE7-4C83-A5C8-F2E143A93CD6}"/>
    <cellStyle name="Total 2 3 2 2 6 2" xfId="5620" xr:uid="{E6635AA2-DED3-4651-A001-2C99F7BA8702}"/>
    <cellStyle name="Total 2 3 2 2 6 3" xfId="5621" xr:uid="{415CC6CF-8D63-4C55-A1F4-3CD734E15185}"/>
    <cellStyle name="Total 2 3 2 2 7" xfId="5622" xr:uid="{45021ED8-7B54-4033-877A-90289987F7B5}"/>
    <cellStyle name="Total 2 3 2 2 8" xfId="5623" xr:uid="{897CA3C7-2956-46EF-A4D3-DE102A471768}"/>
    <cellStyle name="Total 2 3 3" xfId="5624" xr:uid="{6DDA6F92-BBBD-4E3F-9929-7EB5BDC11C2B}"/>
    <cellStyle name="Total 2 3 3 2" xfId="5625" xr:uid="{3EA9827F-3011-4B90-9494-7312B18120F4}"/>
    <cellStyle name="Total 2 3 3 2 2" xfId="5626" xr:uid="{144E8A57-ABFA-47EC-BE49-A903E5584337}"/>
    <cellStyle name="Total 2 3 3 2 3" xfId="5627" xr:uid="{18330313-94A9-408A-8626-AE19C89018B6}"/>
    <cellStyle name="Total 2 3 3 3" xfId="5628" xr:uid="{28594401-7311-49FC-A8D5-B8C129B98245}"/>
    <cellStyle name="Total 2 3 3 3 2" xfId="5629" xr:uid="{67A2256C-3584-4B26-9434-744DAA44D736}"/>
    <cellStyle name="Total 2 3 3 3 3" xfId="5630" xr:uid="{26B1391D-2CBD-431E-8272-724E2475EF3D}"/>
    <cellStyle name="Total 2 3 3 4" xfId="5631" xr:uid="{10B1936F-D7FD-4A33-B38E-D6405C792188}"/>
    <cellStyle name="Total 2 3 3 5" xfId="5632" xr:uid="{607E40D9-A8C8-4C02-AD87-D0ABBF99BA62}"/>
    <cellStyle name="Total 2 4" xfId="5633" xr:uid="{61734A62-9237-4EE6-BFC7-FCD816D1F8FD}"/>
    <cellStyle name="Total 2 4 2" xfId="5634" xr:uid="{242C93CD-5FB0-4C8A-BC7D-78153344931E}"/>
    <cellStyle name="Total 2 4 2 2" xfId="5635" xr:uid="{1C9D5975-AD81-43FE-92B8-9AB9688C3145}"/>
    <cellStyle name="Total 2 4 2 2 2" xfId="5636" xr:uid="{42B5595C-143E-49EB-A7C3-647642A827E4}"/>
    <cellStyle name="Total 2 4 2 2 3" xfId="5637" xr:uid="{15180F6B-44B3-4B01-ABFD-83318238EC29}"/>
    <cellStyle name="Total 2 4 2 3" xfId="5638" xr:uid="{2DE75D4E-2ABF-44BF-B76B-4D79E5EB9A0A}"/>
    <cellStyle name="Total 2 4 2 3 2" xfId="5639" xr:uid="{9E729B50-1ADD-4AE2-8E22-B6DCCA562F88}"/>
    <cellStyle name="Total 2 4 2 3 3" xfId="5640" xr:uid="{C676B975-F834-42BB-9FC6-FB9537690FC0}"/>
    <cellStyle name="Total 2 4 2 4" xfId="5641" xr:uid="{D4490BBA-B8D2-4156-8DCF-E5FCEE72FF6F}"/>
    <cellStyle name="Total 2 4 2 4 2" xfId="5642" xr:uid="{4A4DE6C0-5A51-4D51-9281-9C13D077414B}"/>
    <cellStyle name="Total 2 4 2 4 3" xfId="5643" xr:uid="{8598F409-3640-4E67-A0EE-BB776C128E4B}"/>
    <cellStyle name="Total 2 4 2 5" xfId="5644" xr:uid="{F32B531D-95F4-4562-8E45-F6569BB4723D}"/>
    <cellStyle name="Total 2 4 2 5 2" xfId="5645" xr:uid="{2E1A3D6B-858A-4E62-ADCF-A1771B2CF5D5}"/>
    <cellStyle name="Total 2 4 2 5 3" xfId="5646" xr:uid="{C937B1F9-DC28-4B34-A25F-86C29A86FDD1}"/>
    <cellStyle name="Total 2 4 2 6" xfId="5647" xr:uid="{7ED76F44-0184-4E76-94C9-272664C77A21}"/>
    <cellStyle name="Total 2 4 2 6 2" xfId="5648" xr:uid="{1E896362-ECB0-477E-954A-8F614AE3C664}"/>
    <cellStyle name="Total 2 4 2 6 3" xfId="5649" xr:uid="{923117BE-D648-4513-9E76-AC28DA2A75D9}"/>
    <cellStyle name="Total 2 4 2 7" xfId="5650" xr:uid="{6E0675A9-FA13-4B12-A865-057C0A32970C}"/>
    <cellStyle name="Total 2 4 2 8" xfId="5651" xr:uid="{D10D937A-989E-41B0-A263-4416F56E43B7}"/>
    <cellStyle name="Total 2 5" xfId="5652" xr:uid="{D2250CDE-E58B-4BF6-A759-2053036C95AF}"/>
    <cellStyle name="Total 2 5 2" xfId="5653" xr:uid="{0838B004-7826-4643-8812-79B19CF5272C}"/>
    <cellStyle name="Total 2 5 2 2" xfId="5654" xr:uid="{394025D0-3D06-4534-8147-A1407A489211}"/>
    <cellStyle name="Total 2 5 2 3" xfId="5655" xr:uid="{5C5B975A-54CD-497D-9CDB-AA048860EB46}"/>
    <cellStyle name="Total 2 5 3" xfId="5656" xr:uid="{F85A4296-228B-46C1-8D28-F18AFCB656F9}"/>
    <cellStyle name="Total 2 5 3 2" xfId="5657" xr:uid="{F5E74FE9-758C-41C8-AD01-0FDE3122A81B}"/>
    <cellStyle name="Total 2 5 3 3" xfId="5658" xr:uid="{682F191F-C9FE-4B44-9EE7-3FE5F86ECB7C}"/>
    <cellStyle name="Total 2 5 4" xfId="5659" xr:uid="{6485E919-CE03-4FED-8B05-D0F4A509C875}"/>
    <cellStyle name="Total 2 5 5" xfId="5660" xr:uid="{BBBCCB1B-9FE3-4129-90D7-412A9ADAED4B}"/>
    <cellStyle name="Total 3" xfId="5661" xr:uid="{0D94A111-52DE-4018-A1C6-EECA6209711C}"/>
    <cellStyle name="Total 3 2" xfId="5662" xr:uid="{26AFDE6F-1872-481F-8AAB-7BF284CCDC28}"/>
    <cellStyle name="Total 3 3" xfId="5663" xr:uid="{D80D29B2-8BFD-4A1E-89D7-CCAD3EE47A9F}"/>
    <cellStyle name="Total 3 3 2" xfId="5664" xr:uid="{7CA36205-FCE6-40D2-B7AF-543E7849CF34}"/>
    <cellStyle name="Total 3 3 2 2" xfId="5665" xr:uid="{EEB6F48E-3DE3-4F13-9CBA-B23CAB5F40B7}"/>
    <cellStyle name="Total 3 3 2 2 2" xfId="5666" xr:uid="{42F66A68-456D-4612-B62C-7CFABBF02375}"/>
    <cellStyle name="Total 3 3 2 2 2 2" xfId="5667" xr:uid="{B235DB0A-1C7F-444D-8A89-E510E1C872F6}"/>
    <cellStyle name="Total 3 3 2 2 2 3" xfId="5668" xr:uid="{5BD20EE0-8CFF-498E-A94D-E8FA310DAA39}"/>
    <cellStyle name="Total 3 3 2 2 3" xfId="5669" xr:uid="{04FFE344-DFA9-4346-BCAF-D5BCA7BD61FF}"/>
    <cellStyle name="Total 3 3 2 2 3 2" xfId="5670" xr:uid="{9710641A-B779-4934-8E74-5B962321E6C9}"/>
    <cellStyle name="Total 3 3 2 2 3 3" xfId="5671" xr:uid="{DEDB94EE-C4D7-4697-96D9-D386E402B5AF}"/>
    <cellStyle name="Total 3 3 2 2 4" xfId="5672" xr:uid="{FD78ADE9-94AC-44F0-8E1C-AD90027A8762}"/>
    <cellStyle name="Total 3 3 2 2 4 2" xfId="5673" xr:uid="{2875C5D0-AE68-4C8F-8DA1-534C726A8743}"/>
    <cellStyle name="Total 3 3 2 2 4 3" xfId="5674" xr:uid="{174EB1B3-1D0B-415E-9C9D-B4C0BD7A8703}"/>
    <cellStyle name="Total 3 3 2 2 5" xfId="5675" xr:uid="{A1DEBB3B-FF71-4D04-9176-DC89EF57B3D9}"/>
    <cellStyle name="Total 3 3 2 2 5 2" xfId="5676" xr:uid="{7FED318B-50AE-4D98-85EE-4F27396B5AD2}"/>
    <cellStyle name="Total 3 3 2 2 5 3" xfId="5677" xr:uid="{50CA9BA8-B5DC-452B-A51A-36CAC0135945}"/>
    <cellStyle name="Total 3 3 2 2 6" xfId="5678" xr:uid="{68B02356-0262-4E77-AACC-720E6770CAF9}"/>
    <cellStyle name="Total 3 3 2 2 6 2" xfId="5679" xr:uid="{BD2D7C94-8393-48C8-AC3A-6D9D18B56864}"/>
    <cellStyle name="Total 3 3 2 2 6 3" xfId="5680" xr:uid="{2862ED77-ACBB-4456-AA5D-A09BAB9E227E}"/>
    <cellStyle name="Total 3 3 2 2 7" xfId="5681" xr:uid="{0F51D27B-50BF-4B81-82A2-CB7389BB9DB0}"/>
    <cellStyle name="Total 3 3 2 2 8" xfId="5682" xr:uid="{EDAF7D7D-DB5B-4BFE-A63D-F1BE68335277}"/>
    <cellStyle name="Total 3 3 3" xfId="5683" xr:uid="{7FABA27A-2BC0-4C1D-9E9E-ED20E3F0D29D}"/>
    <cellStyle name="Total 3 3 3 2" xfId="5684" xr:uid="{172BDA00-A486-428A-B481-0B96D11E7090}"/>
    <cellStyle name="Total 3 3 3 2 2" xfId="5685" xr:uid="{04C6D286-B146-41B7-BF4E-FCC3A70DE486}"/>
    <cellStyle name="Total 3 3 3 2 3" xfId="5686" xr:uid="{823A8B9A-FAF7-4B52-864D-832B95B5A43D}"/>
    <cellStyle name="Total 3 3 3 3" xfId="5687" xr:uid="{82504E86-7999-422A-A81C-69B1CD69460C}"/>
    <cellStyle name="Total 3 3 3 3 2" xfId="5688" xr:uid="{D865BA4C-CA16-4047-82B6-8C85DCE01DAF}"/>
    <cellStyle name="Total 3 3 3 3 3" xfId="5689" xr:uid="{97EC0CE0-795D-49CD-99E8-6FC608E72ADF}"/>
    <cellStyle name="Total 3 3 3 4" xfId="5690" xr:uid="{0964722E-0579-4FE7-A1BC-799FC68A9E5F}"/>
    <cellStyle name="Total 3 3 3 5" xfId="5691" xr:uid="{4973E0D4-BA26-45D7-9129-497F66D0273E}"/>
    <cellStyle name="Total 4" xfId="5692" xr:uid="{805DD923-1AA5-402E-BBB5-3DDDE084F04E}"/>
    <cellStyle name="Total 5" xfId="5693" xr:uid="{1AB6F916-EC3D-48BF-8CFE-61167B1624BD}"/>
    <cellStyle name="Total 6" xfId="5694" xr:uid="{3B087E96-0734-4253-A3BE-B7DD51F1E0B3}"/>
    <cellStyle name="Total 7" xfId="5695" xr:uid="{4A3008F1-7960-435E-A21C-C299DC0DAE20}"/>
    <cellStyle name="Tusental (0)_pldt" xfId="5696" xr:uid="{0E9795AD-3998-41EF-BB1E-DCD49F65CFC9}"/>
    <cellStyle name="Tusental_pldt" xfId="5697" xr:uid="{24CFEB24-681F-4142-B5CE-496D327934D8}"/>
    <cellStyle name="Unit" xfId="5698" xr:uid="{4DF3067D-1F41-40C9-B0E1-57A7481733DA}"/>
    <cellStyle name="Valuta (0)_pldt" xfId="5699" xr:uid="{C230B80D-833A-4D97-8C40-1E2C60FC6993}"/>
    <cellStyle name="Valuta_pldt" xfId="5700" xr:uid="{54883CF5-E7E3-415B-B34A-B7B718CC5BD2}"/>
    <cellStyle name="Währung [0]_Compiling Utility Macros" xfId="5701" xr:uid="{868E15B5-0ED3-4F6A-A275-D5012E8A1B7B}"/>
    <cellStyle name="Währung_Compiling Utility Macros" xfId="5702" xr:uid="{D23255F2-C4C1-4807-B108-D604DA007475}"/>
    <cellStyle name="Warning Text" xfId="5723" builtinId="11" customBuiltin="1"/>
    <cellStyle name="Warning Text 2" xfId="5703" xr:uid="{B2EA0044-C374-4E51-8219-7F48D4509FBC}"/>
    <cellStyle name="Warning Text 2 2" xfId="5704" xr:uid="{99336DAB-D314-48F9-8B8C-312DB96D072A}"/>
    <cellStyle name="Warning Text 3" xfId="5705" xr:uid="{10BE7A72-7103-422E-BF2E-A9C82BFD352F}"/>
    <cellStyle name="Warning Text 4" xfId="5706" xr:uid="{FB1C336A-D39C-418A-B695-FAE51E27B37F}"/>
    <cellStyle name="Wrap" xfId="5707" xr:uid="{B94EB81F-08BD-4D7A-900F-5D0C18C6D086}"/>
    <cellStyle name="Year" xfId="5708" xr:uid="{1065432D-9C17-4EDC-9728-C7AEE17CBF3E}"/>
    <cellStyle name="Zip Code" xfId="5709" xr:uid="{F5C20081-2323-40EE-9115-855EB45B7F5F}"/>
  </cellStyles>
  <dxfs count="2">
    <dxf>
      <font>
        <color rgb="FF006100"/>
      </font>
      <fill>
        <patternFill>
          <bgColor rgb="FFC6EFCE"/>
        </patternFill>
      </fill>
    </dxf>
    <dxf>
      <font>
        <color rgb="FF006100"/>
      </font>
      <fill>
        <patternFill>
          <bgColor rgb="FFC6EFCE"/>
        </patternFill>
      </fill>
    </dxf>
  </dxfs>
  <tableStyles count="0" defaultTableStyle="TableStyleMedium2" defaultPivotStyle="PivotStyleLight16"/>
  <colors>
    <mruColors>
      <color rgb="FFB558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Seth Craigo-Snell" id="{23306886-93FE-43B6-A396-7E0FBB784BE1}" userId="Seth Craigo-Snell" providerId="None"/>
  <person displayName="Mike Frischmann" id="{9206B542-189C-436F-9887-2732C928E302}" userId="S::mike@ecometricconsulting.com::2472c53d-fed5-49fe-ada6-d9f61e10496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43" dT="2026-08-17T21:38:19.05" personId="{23306886-93FE-43B6-A396-7E0FBB784BE1}" id="{3DB8132E-8998-4D15-B97F-5BCEE8CA60CE}" done="1">
    <text>I think this should be MDI.</text>
  </threadedComment>
  <threadedComment ref="A43" dT="2026-09-01T20:58:13.53" personId="{9206B542-189C-436F-9887-2732C928E302}" id="{914C3F69-1498-42E1-957E-832B78562D32}" parentId="{3DB8132E-8998-4D15-B97F-5BCEE8CA60CE}">
    <text>updated</text>
  </threadedComment>
</ThreadedComment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B1081-1005-4ACC-BA19-504FAF6552D0}">
  <dimension ref="A1:Z53"/>
  <sheetViews>
    <sheetView topLeftCell="A3" workbookViewId="0">
      <selection activeCell="P24" sqref="P24:Q29"/>
    </sheetView>
  </sheetViews>
  <sheetFormatPr defaultColWidth="9.140625" defaultRowHeight="15"/>
  <cols>
    <col min="1" max="1" width="64" style="2" bestFit="1" customWidth="1"/>
    <col min="2" max="6" width="14.85546875" style="2" customWidth="1"/>
    <col min="7" max="7" width="13.7109375" style="2" customWidth="1"/>
    <col min="8" max="8" width="14.85546875" style="2" customWidth="1"/>
    <col min="9" max="9" width="11.7109375" style="2" customWidth="1"/>
    <col min="10" max="10" width="14" style="2" customWidth="1"/>
    <col min="11" max="12" width="13.5703125" style="2" customWidth="1"/>
    <col min="13" max="13" width="18.7109375" style="2" customWidth="1"/>
    <col min="14" max="19" width="14.7109375" style="2" customWidth="1"/>
    <col min="20" max="23" width="16.28515625" style="2" customWidth="1"/>
    <col min="24" max="24" width="19.85546875" style="2" customWidth="1"/>
    <col min="25" max="25" width="13.85546875" style="2" bestFit="1" customWidth="1"/>
    <col min="26" max="16384" width="9.140625" style="2"/>
  </cols>
  <sheetData>
    <row r="1" spans="1:26" ht="21">
      <c r="A1" s="187" t="s">
        <v>158</v>
      </c>
      <c r="B1" s="188"/>
      <c r="C1" s="188"/>
      <c r="D1" s="188"/>
      <c r="E1" s="188"/>
      <c r="F1" s="188"/>
      <c r="G1" s="188"/>
      <c r="H1" s="188"/>
      <c r="I1" s="188"/>
      <c r="J1" s="188"/>
      <c r="K1" s="188"/>
      <c r="L1" s="188"/>
      <c r="M1" s="188"/>
      <c r="N1" s="188"/>
      <c r="O1" s="188"/>
      <c r="P1" s="188"/>
      <c r="Q1" s="188"/>
      <c r="R1" s="188"/>
      <c r="S1" s="188"/>
      <c r="T1" s="188"/>
      <c r="U1" s="188"/>
      <c r="V1" s="188"/>
    </row>
    <row r="2" spans="1:26" ht="57.95" customHeight="1">
      <c r="A2" s="189"/>
      <c r="B2" s="46" t="s">
        <v>54</v>
      </c>
      <c r="C2" s="47" t="s">
        <v>55</v>
      </c>
      <c r="D2" s="49" t="s">
        <v>56</v>
      </c>
      <c r="E2" s="49"/>
      <c r="F2" s="47" t="s">
        <v>57</v>
      </c>
      <c r="G2" s="49" t="s">
        <v>58</v>
      </c>
      <c r="H2" s="49"/>
      <c r="I2" s="49"/>
      <c r="J2" s="49"/>
      <c r="K2" s="49" t="s">
        <v>5</v>
      </c>
      <c r="L2" s="49"/>
      <c r="M2" s="49" t="s">
        <v>59</v>
      </c>
      <c r="N2" s="49"/>
      <c r="O2" s="49"/>
      <c r="P2" s="49"/>
      <c r="Q2" s="48" t="s">
        <v>156</v>
      </c>
      <c r="R2" s="49" t="s">
        <v>60</v>
      </c>
      <c r="S2" s="49"/>
      <c r="T2" s="49" t="s">
        <v>61</v>
      </c>
      <c r="U2" s="49"/>
      <c r="V2" s="49" t="s">
        <v>152</v>
      </c>
      <c r="W2" s="49"/>
      <c r="X2" s="181" t="s">
        <v>517</v>
      </c>
      <c r="Y2" s="182"/>
    </row>
    <row r="3" spans="1:26" ht="61.5" customHeight="1">
      <c r="A3" s="190"/>
      <c r="B3" s="42" t="s">
        <v>0</v>
      </c>
      <c r="C3" s="42" t="s">
        <v>62</v>
      </c>
      <c r="D3" s="42" t="s">
        <v>0</v>
      </c>
      <c r="E3" s="42" t="s">
        <v>63</v>
      </c>
      <c r="F3" s="42" t="s">
        <v>64</v>
      </c>
      <c r="G3" s="42" t="s">
        <v>0</v>
      </c>
      <c r="H3" s="42" t="s">
        <v>63</v>
      </c>
      <c r="I3" s="42" t="s">
        <v>65</v>
      </c>
      <c r="J3" s="42" t="s">
        <v>66</v>
      </c>
      <c r="K3" s="42" t="s">
        <v>67</v>
      </c>
      <c r="L3" s="42" t="s">
        <v>68</v>
      </c>
      <c r="M3" s="183" t="s">
        <v>69</v>
      </c>
      <c r="N3" s="183" t="s">
        <v>70</v>
      </c>
      <c r="O3" s="42" t="s">
        <v>71</v>
      </c>
      <c r="P3" s="42" t="s">
        <v>72</v>
      </c>
      <c r="Q3" s="185" t="s">
        <v>73</v>
      </c>
      <c r="R3" s="42" t="s">
        <v>74</v>
      </c>
      <c r="S3" s="42" t="s">
        <v>75</v>
      </c>
      <c r="T3" s="42" t="s">
        <v>76</v>
      </c>
      <c r="U3" s="42" t="s">
        <v>77</v>
      </c>
      <c r="V3" s="42" t="s">
        <v>153</v>
      </c>
      <c r="W3" s="42" t="s">
        <v>154</v>
      </c>
      <c r="X3" s="42" t="s">
        <v>78</v>
      </c>
      <c r="Y3" s="42" t="s">
        <v>6</v>
      </c>
    </row>
    <row r="4" spans="1:26" ht="16.5" customHeight="1">
      <c r="A4" s="191"/>
      <c r="B4" s="42" t="s">
        <v>79</v>
      </c>
      <c r="C4" s="42" t="s">
        <v>80</v>
      </c>
      <c r="D4" s="42" t="s">
        <v>79</v>
      </c>
      <c r="E4" s="42" t="s">
        <v>79</v>
      </c>
      <c r="F4" s="42" t="s">
        <v>80</v>
      </c>
      <c r="G4" s="42" t="s">
        <v>79</v>
      </c>
      <c r="H4" s="42" t="s">
        <v>79</v>
      </c>
      <c r="I4" s="42" t="s">
        <v>81</v>
      </c>
      <c r="J4" s="42" t="s">
        <v>81</v>
      </c>
      <c r="K4" s="42" t="s">
        <v>82</v>
      </c>
      <c r="L4" s="42" t="s">
        <v>82</v>
      </c>
      <c r="M4" s="184"/>
      <c r="N4" s="184"/>
      <c r="O4" s="42" t="s">
        <v>13</v>
      </c>
      <c r="P4" s="42" t="s">
        <v>14</v>
      </c>
      <c r="Q4" s="186"/>
      <c r="R4" s="42" t="s">
        <v>83</v>
      </c>
      <c r="S4" s="42" t="s">
        <v>83</v>
      </c>
      <c r="T4" s="42" t="s">
        <v>84</v>
      </c>
      <c r="U4" s="42" t="s">
        <v>84</v>
      </c>
      <c r="V4" s="42" t="s">
        <v>13</v>
      </c>
      <c r="W4" s="42" t="s">
        <v>13</v>
      </c>
      <c r="X4" s="42" t="s">
        <v>82</v>
      </c>
      <c r="Y4" s="42" t="s">
        <v>82</v>
      </c>
    </row>
    <row r="5" spans="1:26" ht="14.45" customHeight="1">
      <c r="A5" s="60" t="s">
        <v>85</v>
      </c>
      <c r="B5" s="91" t="s">
        <v>86</v>
      </c>
      <c r="C5" s="91" t="s">
        <v>87</v>
      </c>
      <c r="D5" s="91" t="s">
        <v>88</v>
      </c>
      <c r="E5" s="91" t="s">
        <v>89</v>
      </c>
      <c r="F5" s="91" t="s">
        <v>90</v>
      </c>
      <c r="G5" s="91" t="s">
        <v>91</v>
      </c>
      <c r="H5" s="91" t="s">
        <v>92</v>
      </c>
      <c r="I5" s="91" t="s">
        <v>93</v>
      </c>
      <c r="J5" s="91" t="s">
        <v>94</v>
      </c>
      <c r="K5" s="91" t="s">
        <v>95</v>
      </c>
      <c r="L5" s="91" t="s">
        <v>96</v>
      </c>
      <c r="M5" s="91" t="s">
        <v>97</v>
      </c>
      <c r="N5" s="91" t="s">
        <v>98</v>
      </c>
      <c r="O5" s="91"/>
      <c r="P5" s="91"/>
      <c r="Q5" s="91" t="s">
        <v>155</v>
      </c>
      <c r="R5" s="91"/>
      <c r="S5" s="91"/>
      <c r="T5" s="91"/>
      <c r="U5" s="91"/>
      <c r="V5" s="91"/>
      <c r="W5" s="91"/>
      <c r="X5" s="91"/>
      <c r="Y5" s="91"/>
    </row>
    <row r="6" spans="1:26" ht="14.45" customHeight="1">
      <c r="A6" s="1" t="s">
        <v>22</v>
      </c>
      <c r="B6" s="92">
        <v>0</v>
      </c>
      <c r="C6" s="93" t="s">
        <v>159</v>
      </c>
      <c r="D6" s="94">
        <v>0</v>
      </c>
      <c r="E6" s="94">
        <v>0</v>
      </c>
      <c r="F6" s="95" t="s">
        <v>159</v>
      </c>
      <c r="G6" s="96">
        <v>0</v>
      </c>
      <c r="H6" s="96">
        <v>0</v>
      </c>
      <c r="I6" s="97" t="s">
        <v>159</v>
      </c>
      <c r="J6" s="98" t="s">
        <v>159</v>
      </c>
      <c r="K6" s="99">
        <v>0</v>
      </c>
      <c r="L6" s="99">
        <v>0</v>
      </c>
      <c r="M6" s="100">
        <v>0</v>
      </c>
      <c r="N6" s="101" t="s">
        <v>12</v>
      </c>
      <c r="O6" s="102">
        <v>0</v>
      </c>
      <c r="P6" s="103">
        <v>0</v>
      </c>
      <c r="Q6" s="104" t="s">
        <v>159</v>
      </c>
      <c r="R6" s="105">
        <v>0</v>
      </c>
      <c r="S6" s="105">
        <v>0</v>
      </c>
      <c r="T6" s="101">
        <v>0</v>
      </c>
      <c r="U6" s="101">
        <v>0</v>
      </c>
      <c r="V6" s="101">
        <v>0</v>
      </c>
      <c r="W6" s="101">
        <v>0</v>
      </c>
      <c r="X6" s="106">
        <v>0</v>
      </c>
      <c r="Y6" s="106">
        <v>0</v>
      </c>
      <c r="Z6"/>
    </row>
    <row r="7" spans="1:26" ht="14.45" customHeight="1">
      <c r="A7" s="1" t="s">
        <v>23</v>
      </c>
      <c r="B7" s="92">
        <v>5990</v>
      </c>
      <c r="C7" s="93">
        <v>1.0270050083472455</v>
      </c>
      <c r="D7" s="94">
        <v>6151.76</v>
      </c>
      <c r="E7" s="94">
        <v>52905.140651165959</v>
      </c>
      <c r="F7" s="95">
        <v>0.85999941480161779</v>
      </c>
      <c r="G7" s="96">
        <v>5290.51</v>
      </c>
      <c r="H7" s="96">
        <v>45498.390000000007</v>
      </c>
      <c r="I7" s="97">
        <v>0.65668527230834073</v>
      </c>
      <c r="J7" s="97">
        <v>7.6358745880898193E-2</v>
      </c>
      <c r="K7" s="99">
        <v>0</v>
      </c>
      <c r="L7" s="99">
        <v>3474.2</v>
      </c>
      <c r="M7" s="100">
        <v>1</v>
      </c>
      <c r="N7" s="101" t="s">
        <v>12</v>
      </c>
      <c r="O7" s="102">
        <v>0</v>
      </c>
      <c r="P7" s="103">
        <v>0</v>
      </c>
      <c r="Q7" s="104">
        <v>8.6000007560707772</v>
      </c>
      <c r="R7" s="105">
        <v>27.992088410000001</v>
      </c>
      <c r="S7" s="105">
        <v>240.73198149000001</v>
      </c>
      <c r="T7" s="101">
        <v>0</v>
      </c>
      <c r="U7" s="101">
        <v>0</v>
      </c>
      <c r="V7" s="101">
        <v>0</v>
      </c>
      <c r="W7" s="101">
        <v>0</v>
      </c>
      <c r="X7" s="106">
        <v>7354</v>
      </c>
      <c r="Y7" s="106">
        <v>6324.4356964510971</v>
      </c>
      <c r="Z7"/>
    </row>
    <row r="8" spans="1:26" ht="14.45" customHeight="1">
      <c r="A8" s="1" t="s">
        <v>504</v>
      </c>
      <c r="B8" s="92">
        <v>836994.26999999979</v>
      </c>
      <c r="C8" s="93">
        <v>1.0608249444766213</v>
      </c>
      <c r="D8" s="94">
        <v>887904.39999999991</v>
      </c>
      <c r="E8" s="94">
        <v>4532529.51</v>
      </c>
      <c r="F8" s="95">
        <v>0.93491725010034887</v>
      </c>
      <c r="G8" s="96">
        <v>830117.14000000013</v>
      </c>
      <c r="H8" s="96">
        <v>4252809.0999999996</v>
      </c>
      <c r="I8" s="97">
        <v>0.87584799899445498</v>
      </c>
      <c r="J8" s="97">
        <v>0.17095910465390982</v>
      </c>
      <c r="K8" s="99">
        <v>520811.83600000001</v>
      </c>
      <c r="L8" s="99">
        <v>206244.6</v>
      </c>
      <c r="M8" s="100">
        <v>285818</v>
      </c>
      <c r="N8" s="101" t="s">
        <v>519</v>
      </c>
      <c r="O8" s="102">
        <v>14541.545190681682</v>
      </c>
      <c r="P8" s="103">
        <v>0</v>
      </c>
      <c r="Q8" s="104">
        <v>5.1231433433599491</v>
      </c>
      <c r="R8" s="105">
        <v>4392.1497877400006</v>
      </c>
      <c r="S8" s="105">
        <v>22501.612948099995</v>
      </c>
      <c r="T8" s="101">
        <v>6011778.2199999997</v>
      </c>
      <c r="U8" s="101">
        <v>36070669.32</v>
      </c>
      <c r="V8" s="101">
        <v>14541.545190681682</v>
      </c>
      <c r="W8" s="101">
        <v>87249.271144090075</v>
      </c>
      <c r="X8" s="106">
        <v>342023.26</v>
      </c>
      <c r="Y8" s="106">
        <v>314521.59177073406</v>
      </c>
      <c r="Z8"/>
    </row>
    <row r="9" spans="1:26" ht="14.45" customHeight="1">
      <c r="A9" s="1" t="s">
        <v>503</v>
      </c>
      <c r="B9" s="92">
        <v>266728</v>
      </c>
      <c r="C9" s="93">
        <v>1.034443328034552</v>
      </c>
      <c r="D9" s="94">
        <v>275915</v>
      </c>
      <c r="E9" s="94">
        <v>4138725</v>
      </c>
      <c r="F9" s="95">
        <v>0.92974647989417025</v>
      </c>
      <c r="G9" s="96">
        <v>256531</v>
      </c>
      <c r="H9" s="96">
        <v>3847965</v>
      </c>
      <c r="I9" s="97">
        <v>1.6585395527246221</v>
      </c>
      <c r="J9" s="97">
        <v>0.11056930351497479</v>
      </c>
      <c r="K9" s="99">
        <v>0</v>
      </c>
      <c r="L9" s="99">
        <v>425466.81</v>
      </c>
      <c r="M9" s="100">
        <v>7</v>
      </c>
      <c r="N9" s="101" t="s">
        <v>12</v>
      </c>
      <c r="O9" s="102">
        <v>0</v>
      </c>
      <c r="P9" s="103">
        <v>0</v>
      </c>
      <c r="Q9" s="104">
        <v>15</v>
      </c>
      <c r="R9" s="105">
        <v>1357.305521</v>
      </c>
      <c r="S9" s="105">
        <v>20359.582814999998</v>
      </c>
      <c r="T9" s="101">
        <v>0</v>
      </c>
      <c r="U9" s="101">
        <v>0</v>
      </c>
      <c r="V9" s="101">
        <v>0</v>
      </c>
      <c r="W9" s="101">
        <v>0</v>
      </c>
      <c r="X9" s="106">
        <v>874672.44752840151</v>
      </c>
      <c r="Y9" s="106">
        <v>813238.10601712437</v>
      </c>
      <c r="Z9"/>
    </row>
    <row r="10" spans="1:26" ht="14.45" customHeight="1">
      <c r="A10" s="1" t="s">
        <v>505</v>
      </c>
      <c r="B10" s="92">
        <v>0</v>
      </c>
      <c r="C10" s="93" t="s">
        <v>159</v>
      </c>
      <c r="D10" s="94">
        <v>0</v>
      </c>
      <c r="E10" s="94">
        <v>0</v>
      </c>
      <c r="F10" s="95" t="s">
        <v>159</v>
      </c>
      <c r="G10" s="96">
        <v>0</v>
      </c>
      <c r="H10" s="96">
        <v>0</v>
      </c>
      <c r="I10" s="97" t="s">
        <v>159</v>
      </c>
      <c r="J10" s="98" t="s">
        <v>159</v>
      </c>
      <c r="K10" s="99">
        <v>0</v>
      </c>
      <c r="L10" s="99">
        <v>84100</v>
      </c>
      <c r="M10" s="100">
        <v>0</v>
      </c>
      <c r="N10" s="101" t="s">
        <v>12</v>
      </c>
      <c r="O10" s="102">
        <v>0</v>
      </c>
      <c r="P10" s="103">
        <v>0</v>
      </c>
      <c r="Q10" s="104" t="s">
        <v>159</v>
      </c>
      <c r="R10" s="105">
        <v>0</v>
      </c>
      <c r="S10" s="105">
        <v>0</v>
      </c>
      <c r="T10" s="101">
        <v>0</v>
      </c>
      <c r="U10" s="101">
        <v>0</v>
      </c>
      <c r="V10" s="101">
        <v>0</v>
      </c>
      <c r="W10" s="101">
        <v>0</v>
      </c>
      <c r="X10" s="106">
        <v>84100</v>
      </c>
      <c r="Y10" s="106">
        <v>84100</v>
      </c>
      <c r="Z10"/>
    </row>
    <row r="11" spans="1:26" ht="14.45" customHeight="1">
      <c r="A11" s="1" t="s">
        <v>48</v>
      </c>
      <c r="B11" s="92">
        <v>347520</v>
      </c>
      <c r="C11" s="93">
        <v>0.57564168968692453</v>
      </c>
      <c r="D11" s="94">
        <v>200047</v>
      </c>
      <c r="E11" s="94">
        <v>1322138.06</v>
      </c>
      <c r="F11" s="95">
        <v>0.94273845646273124</v>
      </c>
      <c r="G11" s="96">
        <v>188592</v>
      </c>
      <c r="H11" s="96">
        <v>1246764.5</v>
      </c>
      <c r="I11" s="97">
        <v>1.4907797255450921</v>
      </c>
      <c r="J11" s="97">
        <v>0.22550299595472922</v>
      </c>
      <c r="K11" s="99">
        <v>185572.62999999998</v>
      </c>
      <c r="L11" s="99">
        <v>95576.5</v>
      </c>
      <c r="M11" s="100">
        <v>155907</v>
      </c>
      <c r="N11" s="101" t="s">
        <v>519</v>
      </c>
      <c r="O11" s="102">
        <v>3795.3789425360142</v>
      </c>
      <c r="P11" s="103">
        <v>0.28800000000000003</v>
      </c>
      <c r="Q11" s="104">
        <v>6.6109087341986932</v>
      </c>
      <c r="R11" s="105">
        <v>997.84027199999991</v>
      </c>
      <c r="S11" s="105">
        <v>6596.6309695</v>
      </c>
      <c r="T11" s="101">
        <v>1510132</v>
      </c>
      <c r="U11" s="101">
        <v>9230919</v>
      </c>
      <c r="V11" s="101">
        <v>3795.3789425360142</v>
      </c>
      <c r="W11" s="101">
        <v>24485.279058211177</v>
      </c>
      <c r="X11" s="106">
        <v>95576.5</v>
      </c>
      <c r="Y11" s="106">
        <v>95576.5</v>
      </c>
      <c r="Z11"/>
    </row>
    <row r="12" spans="1:26" ht="14.45" customHeight="1">
      <c r="A12" s="1" t="s">
        <v>461</v>
      </c>
      <c r="B12" s="92">
        <v>8229</v>
      </c>
      <c r="C12" s="93">
        <v>0.72244501154453766</v>
      </c>
      <c r="D12" s="94">
        <v>5945</v>
      </c>
      <c r="E12" s="94">
        <v>73011</v>
      </c>
      <c r="F12" s="95">
        <v>0.82977291841883938</v>
      </c>
      <c r="G12" s="96">
        <v>4933</v>
      </c>
      <c r="H12" s="96">
        <v>60531</v>
      </c>
      <c r="I12" s="97">
        <v>5.0817028177579564</v>
      </c>
      <c r="J12" s="97">
        <v>0.41413556689960518</v>
      </c>
      <c r="K12" s="99">
        <v>15773.039999999999</v>
      </c>
      <c r="L12" s="99">
        <v>9295</v>
      </c>
      <c r="M12" s="100">
        <v>12</v>
      </c>
      <c r="N12" s="101" t="s">
        <v>12</v>
      </c>
      <c r="O12" s="102">
        <v>75.661208886894073</v>
      </c>
      <c r="P12" s="103">
        <v>0</v>
      </c>
      <c r="Q12" s="104">
        <v>12.270626393675249</v>
      </c>
      <c r="R12" s="105">
        <v>26.100503</v>
      </c>
      <c r="S12" s="105">
        <v>320.269521</v>
      </c>
      <c r="T12" s="101">
        <v>18903</v>
      </c>
      <c r="U12" s="101">
        <v>283545</v>
      </c>
      <c r="V12" s="101">
        <v>75.661208886894073</v>
      </c>
      <c r="W12" s="101">
        <v>1134.9181333034112</v>
      </c>
      <c r="X12" s="106">
        <v>33981</v>
      </c>
      <c r="Y12" s="106">
        <v>27264.955836441452</v>
      </c>
      <c r="Z12"/>
    </row>
    <row r="13" spans="1:26" ht="14.45" customHeight="1">
      <c r="A13" s="61" t="s">
        <v>28</v>
      </c>
      <c r="B13" s="92">
        <v>65983</v>
      </c>
      <c r="C13" s="93">
        <v>1</v>
      </c>
      <c r="D13" s="94">
        <v>65983</v>
      </c>
      <c r="E13" s="94">
        <v>976618</v>
      </c>
      <c r="F13" s="95">
        <v>1</v>
      </c>
      <c r="G13" s="94">
        <v>65983</v>
      </c>
      <c r="H13" s="96">
        <v>976618</v>
      </c>
      <c r="I13" s="97">
        <v>1.2421119076125666</v>
      </c>
      <c r="J13" s="97">
        <v>8.3920499110194557E-2</v>
      </c>
      <c r="K13" s="99">
        <v>13632.12</v>
      </c>
      <c r="L13" s="99">
        <v>68326.149999999994</v>
      </c>
      <c r="M13" s="100">
        <v>22660</v>
      </c>
      <c r="N13" s="101" t="s">
        <v>8</v>
      </c>
      <c r="O13" s="102">
        <v>12495.861840000001</v>
      </c>
      <c r="P13" s="103">
        <v>0</v>
      </c>
      <c r="Q13" s="104">
        <v>14.801054817149872</v>
      </c>
      <c r="R13" s="105">
        <v>349.11605299999997</v>
      </c>
      <c r="S13" s="105">
        <v>5167.2858379999998</v>
      </c>
      <c r="T13" s="101">
        <v>2494184</v>
      </c>
      <c r="U13" s="101">
        <v>18084368</v>
      </c>
      <c r="V13" s="101">
        <v>12495.861840000001</v>
      </c>
      <c r="W13" s="101">
        <v>90602.683680000002</v>
      </c>
      <c r="X13" s="106">
        <v>68326.149999999994</v>
      </c>
      <c r="Y13" s="106">
        <v>68326.149999999994</v>
      </c>
      <c r="Z13"/>
    </row>
    <row r="14" spans="1:26" ht="14.45" customHeight="1">
      <c r="A14" s="2" t="s">
        <v>506</v>
      </c>
      <c r="B14" s="92">
        <v>22263.53</v>
      </c>
      <c r="C14" s="93">
        <v>0.99999910166986095</v>
      </c>
      <c r="D14" s="94">
        <v>22263.51</v>
      </c>
      <c r="E14" s="94">
        <v>205568.19999999995</v>
      </c>
      <c r="F14" s="95">
        <v>1</v>
      </c>
      <c r="G14" s="94">
        <v>22263.51</v>
      </c>
      <c r="H14" s="96">
        <v>205568.19999999995</v>
      </c>
      <c r="I14" s="97">
        <v>3.1270675648179469</v>
      </c>
      <c r="J14" s="97">
        <v>0.33866862676231058</v>
      </c>
      <c r="K14" s="99">
        <v>45595.469999999994</v>
      </c>
      <c r="L14" s="99">
        <v>24024.03</v>
      </c>
      <c r="M14" s="100">
        <v>8073</v>
      </c>
      <c r="N14" s="101" t="s">
        <v>8</v>
      </c>
      <c r="O14" s="102">
        <v>11703.3314931</v>
      </c>
      <c r="P14" s="103">
        <v>0</v>
      </c>
      <c r="Q14" s="104">
        <v>9.2334137788695472</v>
      </c>
      <c r="R14" s="105">
        <v>117.79623140999999</v>
      </c>
      <c r="S14" s="105">
        <v>1087.6613461999998</v>
      </c>
      <c r="T14" s="101">
        <v>2335994.3099999996</v>
      </c>
      <c r="U14" s="101">
        <v>17930861.359999999</v>
      </c>
      <c r="V14" s="101">
        <v>11703.3314931</v>
      </c>
      <c r="W14" s="101">
        <v>89833.615313400005</v>
      </c>
      <c r="X14" s="106">
        <v>29723.934945167475</v>
      </c>
      <c r="Y14" s="106">
        <v>29723.934945167475</v>
      </c>
      <c r="Z14"/>
    </row>
    <row r="15" spans="1:26" ht="14.45" customHeight="1">
      <c r="A15" s="2" t="s">
        <v>514</v>
      </c>
      <c r="B15" s="92">
        <v>32848.520000000004</v>
      </c>
      <c r="C15" s="93">
        <v>1.0040665454638442</v>
      </c>
      <c r="D15" s="94">
        <v>32982.1</v>
      </c>
      <c r="E15" s="94">
        <v>913604.79999999958</v>
      </c>
      <c r="F15" s="95">
        <v>1</v>
      </c>
      <c r="G15" s="94">
        <v>32982.1</v>
      </c>
      <c r="H15" s="96">
        <v>913604.79999999958</v>
      </c>
      <c r="I15" s="97">
        <v>16.508349892820654</v>
      </c>
      <c r="J15" s="97">
        <v>0.59596889924396224</v>
      </c>
      <c r="K15" s="99">
        <v>229705.64700000006</v>
      </c>
      <c r="L15" s="99">
        <v>314774.40000000002</v>
      </c>
      <c r="M15" s="100">
        <v>92307</v>
      </c>
      <c r="N15" s="101" t="s">
        <v>519</v>
      </c>
      <c r="O15" s="102">
        <v>0</v>
      </c>
      <c r="P15" s="103">
        <v>0</v>
      </c>
      <c r="Q15" s="104">
        <v>27.700019101270072</v>
      </c>
      <c r="R15" s="105">
        <v>174.50829109999998</v>
      </c>
      <c r="S15" s="105">
        <v>4833.8829967999973</v>
      </c>
      <c r="T15" s="101">
        <v>0</v>
      </c>
      <c r="U15" s="101">
        <v>0</v>
      </c>
      <c r="V15" s="101">
        <v>0</v>
      </c>
      <c r="W15" s="101">
        <v>0</v>
      </c>
      <c r="X15" s="106">
        <v>314774.40000000002</v>
      </c>
      <c r="Y15" s="106">
        <v>314774.40000000002</v>
      </c>
      <c r="Z15"/>
    </row>
    <row r="16" spans="1:26" ht="14.45" customHeight="1">
      <c r="A16" s="62" t="s">
        <v>41</v>
      </c>
      <c r="B16" s="92">
        <v>1116.93</v>
      </c>
      <c r="C16" s="93">
        <v>1</v>
      </c>
      <c r="D16" s="94">
        <v>1116.93</v>
      </c>
      <c r="E16" s="94">
        <v>3350.79</v>
      </c>
      <c r="F16" s="95">
        <v>1</v>
      </c>
      <c r="G16" s="94">
        <v>1116.93</v>
      </c>
      <c r="H16" s="96">
        <v>3350.79</v>
      </c>
      <c r="I16" s="97">
        <v>22.165205518698581</v>
      </c>
      <c r="J16" s="97">
        <v>7.3884018395661943</v>
      </c>
      <c r="K16" s="99">
        <v>22656.983000000007</v>
      </c>
      <c r="L16" s="99">
        <v>2100</v>
      </c>
      <c r="M16" s="100">
        <v>6</v>
      </c>
      <c r="N16" s="101" t="s">
        <v>12</v>
      </c>
      <c r="O16" s="102">
        <v>0</v>
      </c>
      <c r="P16" s="103">
        <v>0</v>
      </c>
      <c r="Q16" s="104">
        <v>3</v>
      </c>
      <c r="R16" s="105">
        <v>5.9096766299999999</v>
      </c>
      <c r="S16" s="105">
        <v>17.72902989</v>
      </c>
      <c r="T16" s="101">
        <v>0</v>
      </c>
      <c r="U16" s="101">
        <v>0</v>
      </c>
      <c r="V16" s="101">
        <v>0</v>
      </c>
      <c r="W16" s="101">
        <v>0</v>
      </c>
      <c r="X16" s="106">
        <v>3433.6181590106462</v>
      </c>
      <c r="Y16" s="106">
        <v>3433.6181590106462</v>
      </c>
      <c r="Z16"/>
    </row>
    <row r="17" spans="1:26" ht="14.45" customHeight="1">
      <c r="A17" s="61" t="s">
        <v>515</v>
      </c>
      <c r="B17" s="92">
        <v>21053.269999999993</v>
      </c>
      <c r="C17" s="93">
        <v>0.9989935055219451</v>
      </c>
      <c r="D17" s="94">
        <v>21032.079999999994</v>
      </c>
      <c r="E17" s="94">
        <v>368083.42759999988</v>
      </c>
      <c r="F17" s="95">
        <v>1</v>
      </c>
      <c r="G17" s="94">
        <v>21032.079999999994</v>
      </c>
      <c r="H17" s="96">
        <v>368083.42759999988</v>
      </c>
      <c r="I17" s="97">
        <v>21.910688338956493</v>
      </c>
      <c r="J17" s="97">
        <v>1.2519644065605309</v>
      </c>
      <c r="K17" s="99">
        <v>182112.3</v>
      </c>
      <c r="L17" s="99">
        <v>278715.05</v>
      </c>
      <c r="M17" s="100">
        <v>45939</v>
      </c>
      <c r="N17" s="101" t="s">
        <v>99</v>
      </c>
      <c r="O17" s="102">
        <v>1327.7209181999999</v>
      </c>
      <c r="P17" s="103">
        <v>0.28800000000000003</v>
      </c>
      <c r="Q17" s="104">
        <v>17.50104733340687</v>
      </c>
      <c r="R17" s="105">
        <v>111.28073527999996</v>
      </c>
      <c r="S17" s="105">
        <v>1947.5294154315993</v>
      </c>
      <c r="T17" s="101">
        <v>209181.82</v>
      </c>
      <c r="U17" s="101">
        <v>2091818.09</v>
      </c>
      <c r="V17" s="101">
        <v>1327.7209181999999</v>
      </c>
      <c r="W17" s="101">
        <v>16074.409182000001</v>
      </c>
      <c r="X17" s="106">
        <v>278715.05</v>
      </c>
      <c r="Y17" s="106">
        <v>273454.50105910032</v>
      </c>
      <c r="Z17"/>
    </row>
    <row r="18" spans="1:26" ht="14.45" customHeight="1">
      <c r="A18" s="61" t="s">
        <v>31</v>
      </c>
      <c r="B18" s="92">
        <v>38331.960000000006</v>
      </c>
      <c r="C18" s="93">
        <v>0.99999869560544252</v>
      </c>
      <c r="D18" s="94">
        <v>38331.910000000003</v>
      </c>
      <c r="E18" s="94">
        <v>359331.37000000011</v>
      </c>
      <c r="F18" s="95">
        <v>1.0830000383492502</v>
      </c>
      <c r="G18" s="94">
        <v>41513.460000000006</v>
      </c>
      <c r="H18" s="96">
        <v>389155.96000000008</v>
      </c>
      <c r="I18" s="97">
        <v>2.0441025633613772</v>
      </c>
      <c r="J18" s="97">
        <v>0.21805594343203683</v>
      </c>
      <c r="K18" s="99">
        <v>40373.740000000005</v>
      </c>
      <c r="L18" s="99">
        <v>44484.03</v>
      </c>
      <c r="M18" s="100">
        <v>13671</v>
      </c>
      <c r="N18" s="101" t="s">
        <v>8</v>
      </c>
      <c r="O18" s="102">
        <v>20137.6430938392</v>
      </c>
      <c r="P18" s="103">
        <v>0</v>
      </c>
      <c r="Q18" s="104">
        <v>9.3742116412363607</v>
      </c>
      <c r="R18" s="105">
        <v>219.64771686000003</v>
      </c>
      <c r="S18" s="105">
        <v>2059.0241843600002</v>
      </c>
      <c r="T18" s="101">
        <v>3711439.5500000007</v>
      </c>
      <c r="U18" s="101">
        <v>28488650.57</v>
      </c>
      <c r="V18" s="101">
        <v>20137.6430938392</v>
      </c>
      <c r="W18" s="101">
        <v>154574.59612519154</v>
      </c>
      <c r="X18" s="106">
        <v>50335.180804581265</v>
      </c>
      <c r="Y18" s="106">
        <v>54512.919285418429</v>
      </c>
      <c r="Z18"/>
    </row>
    <row r="19" spans="1:26" ht="14.45" customHeight="1">
      <c r="A19" s="61" t="s">
        <v>36</v>
      </c>
      <c r="B19" s="92">
        <v>235496.83000000005</v>
      </c>
      <c r="C19" s="93">
        <v>0.99993847050934825</v>
      </c>
      <c r="D19" s="94">
        <v>235482.34000000005</v>
      </c>
      <c r="E19" s="94">
        <v>4398404.0714394748</v>
      </c>
      <c r="F19" s="95">
        <v>0.85860994926413547</v>
      </c>
      <c r="G19" s="94">
        <v>202187.47999999995</v>
      </c>
      <c r="H19" s="96">
        <v>3722946.7041999991</v>
      </c>
      <c r="I19" s="97">
        <v>1.7243765538795977</v>
      </c>
      <c r="J19" s="97">
        <v>9.3648224834021271E-2</v>
      </c>
      <c r="K19" s="99">
        <v>122997.04999999999</v>
      </c>
      <c r="L19" s="99">
        <v>225650.3</v>
      </c>
      <c r="M19" s="100">
        <v>171396.38</v>
      </c>
      <c r="N19" s="101" t="s">
        <v>519</v>
      </c>
      <c r="O19" s="102">
        <v>27020.472262806121</v>
      </c>
      <c r="P19" s="103">
        <v>0.57600000000000007</v>
      </c>
      <c r="Q19" s="104">
        <v>18.413339461968665</v>
      </c>
      <c r="R19" s="105">
        <v>1069.7739566799996</v>
      </c>
      <c r="S19" s="105">
        <v>19698.111011922196</v>
      </c>
      <c r="T19" s="101">
        <v>0</v>
      </c>
      <c r="U19" s="101">
        <v>0</v>
      </c>
      <c r="V19" s="101">
        <v>27020.472262806121</v>
      </c>
      <c r="W19" s="101">
        <v>540409.44525612239</v>
      </c>
      <c r="X19" s="106">
        <v>733935.34864805569</v>
      </c>
      <c r="Y19" s="106">
        <v>557751.0768618586</v>
      </c>
      <c r="Z19"/>
    </row>
    <row r="20" spans="1:26" ht="14.45" customHeight="1">
      <c r="A20" s="61" t="s">
        <v>516</v>
      </c>
      <c r="B20" s="92">
        <v>15789.169999999998</v>
      </c>
      <c r="C20" s="93">
        <v>1.0000126669102938</v>
      </c>
      <c r="D20" s="94">
        <v>15789.37</v>
      </c>
      <c r="E20" s="94">
        <v>202736.83999999994</v>
      </c>
      <c r="F20" s="95">
        <v>0.9566632487553336</v>
      </c>
      <c r="G20" s="94">
        <v>15105.110000000002</v>
      </c>
      <c r="H20" s="96">
        <v>193463.01919999992</v>
      </c>
      <c r="I20" s="97">
        <v>4.9503936085205584</v>
      </c>
      <c r="J20" s="97">
        <v>0.38651438558754808</v>
      </c>
      <c r="K20" s="99">
        <v>53239.279999999992</v>
      </c>
      <c r="L20" s="99">
        <v>21536.959999999999</v>
      </c>
      <c r="M20" s="100">
        <v>13576.92</v>
      </c>
      <c r="N20" s="101" t="s">
        <v>12</v>
      </c>
      <c r="O20" s="102">
        <v>722.99744276599449</v>
      </c>
      <c r="P20" s="103">
        <v>0</v>
      </c>
      <c r="Q20" s="104">
        <v>12.807786186264112</v>
      </c>
      <c r="R20" s="105">
        <v>79.92113701000001</v>
      </c>
      <c r="S20" s="105">
        <v>1023.6128345871996</v>
      </c>
      <c r="T20" s="101">
        <v>131838.86000000002</v>
      </c>
      <c r="U20" s="101">
        <v>1318388.54</v>
      </c>
      <c r="V20" s="101">
        <v>722.99744276599449</v>
      </c>
      <c r="W20" s="101">
        <v>7229.974427659944</v>
      </c>
      <c r="X20" s="106">
        <v>118623.37229666012</v>
      </c>
      <c r="Y20" s="106">
        <v>114114.7833698</v>
      </c>
      <c r="Z20"/>
    </row>
    <row r="21" spans="1:26" ht="14.45" customHeight="1">
      <c r="A21" s="61" t="s">
        <v>472</v>
      </c>
      <c r="B21" s="92">
        <v>8480.630000000001</v>
      </c>
      <c r="C21" s="93">
        <v>1.000004716630722</v>
      </c>
      <c r="D21" s="94">
        <v>8480.67</v>
      </c>
      <c r="E21" s="94">
        <v>99245.738399999987</v>
      </c>
      <c r="F21" s="95">
        <v>1.0996595787832806</v>
      </c>
      <c r="G21" s="94">
        <v>9325.850000000004</v>
      </c>
      <c r="H21" s="96">
        <v>108617.80040000004</v>
      </c>
      <c r="I21" s="97">
        <v>3.3107126964298144</v>
      </c>
      <c r="J21" s="97">
        <v>0.28425552613197635</v>
      </c>
      <c r="K21" s="99">
        <v>22324.769999999997</v>
      </c>
      <c r="L21" s="99">
        <v>8550.44</v>
      </c>
      <c r="M21" s="100">
        <v>1359</v>
      </c>
      <c r="N21" s="101" t="s">
        <v>99</v>
      </c>
      <c r="O21" s="102">
        <v>2972.2115822228534</v>
      </c>
      <c r="P21" s="103">
        <v>0</v>
      </c>
      <c r="Q21" s="104">
        <v>11.64695983744109</v>
      </c>
      <c r="R21" s="105">
        <v>49.343072350000021</v>
      </c>
      <c r="S21" s="105">
        <v>574.69678191640014</v>
      </c>
      <c r="T21" s="101">
        <v>502557.39</v>
      </c>
      <c r="U21" s="101">
        <v>5025573.99</v>
      </c>
      <c r="V21" s="101">
        <v>2972.2115822228534</v>
      </c>
      <c r="W21" s="101">
        <v>29722.115822228541</v>
      </c>
      <c r="X21" s="106">
        <v>8550.44</v>
      </c>
      <c r="Y21" s="106">
        <v>9111.3951085026474</v>
      </c>
      <c r="Z21"/>
    </row>
    <row r="22" spans="1:26" ht="14.45" customHeight="1">
      <c r="A22" s="61" t="s">
        <v>17</v>
      </c>
      <c r="B22" s="92">
        <v>71799.490000000005</v>
      </c>
      <c r="C22" s="93">
        <v>0.98816732542250652</v>
      </c>
      <c r="D22" s="94">
        <v>70949.91</v>
      </c>
      <c r="E22" s="94">
        <v>807743.90999999992</v>
      </c>
      <c r="F22" s="95">
        <v>1.0313319636346259</v>
      </c>
      <c r="G22" s="94">
        <v>73172.909999999989</v>
      </c>
      <c r="H22" s="96">
        <v>827437.8899999999</v>
      </c>
      <c r="I22" s="97">
        <v>3.2143723681346015</v>
      </c>
      <c r="J22" s="97">
        <v>0.28425696096658087</v>
      </c>
      <c r="K22" s="99">
        <v>65089.59</v>
      </c>
      <c r="L22" s="99">
        <v>170115.39</v>
      </c>
      <c r="M22" s="100">
        <v>3773</v>
      </c>
      <c r="N22" s="101" t="s">
        <v>8</v>
      </c>
      <c r="O22" s="102">
        <v>5780.8710042759149</v>
      </c>
      <c r="P22" s="103">
        <v>0</v>
      </c>
      <c r="Q22" s="104">
        <v>11.307981191399932</v>
      </c>
      <c r="R22" s="105">
        <v>387.15786680999992</v>
      </c>
      <c r="S22" s="105">
        <v>4377.9738759899992</v>
      </c>
      <c r="T22" s="101">
        <v>977462.72</v>
      </c>
      <c r="U22" s="101">
        <v>9774627.209999999</v>
      </c>
      <c r="V22" s="101">
        <v>5780.8710042759149</v>
      </c>
      <c r="W22" s="101">
        <v>57808.710042759158</v>
      </c>
      <c r="X22" s="106">
        <v>170115.39</v>
      </c>
      <c r="Y22" s="106">
        <v>170115.39</v>
      </c>
      <c r="Z22"/>
    </row>
    <row r="23" spans="1:26" ht="14.45" customHeight="1">
      <c r="A23" s="39"/>
      <c r="B23" s="107"/>
      <c r="C23" s="108"/>
      <c r="D23" s="107"/>
      <c r="E23" s="107"/>
      <c r="F23" s="108"/>
      <c r="G23" s="107"/>
      <c r="H23" s="107"/>
      <c r="I23" s="109"/>
      <c r="J23" s="109"/>
      <c r="K23" s="110"/>
      <c r="L23" s="110"/>
      <c r="M23" s="111"/>
      <c r="N23" s="111"/>
      <c r="O23" s="111"/>
      <c r="P23" s="112"/>
      <c r="Q23" s="113"/>
      <c r="R23" s="107"/>
      <c r="S23" s="107"/>
      <c r="T23" s="114"/>
      <c r="U23" s="114"/>
      <c r="V23" s="114"/>
      <c r="W23" s="114"/>
      <c r="X23" s="115"/>
      <c r="Y23" s="115"/>
    </row>
    <row r="24" spans="1:26" ht="14.45" customHeight="1">
      <c r="A24" s="40" t="s">
        <v>3</v>
      </c>
      <c r="B24" s="116">
        <f>SUM(B6:B12)</f>
        <v>1465461.2699999998</v>
      </c>
      <c r="C24" s="117">
        <f>D24/B24</f>
        <v>0.93892836894966192</v>
      </c>
      <c r="D24" s="116">
        <f>SUM(D6:D12)</f>
        <v>1375963.16</v>
      </c>
      <c r="E24" s="116">
        <f>SUM(E6:E12)</f>
        <v>10119308.710651165</v>
      </c>
      <c r="F24" s="117">
        <f t="shared" ref="F24:F26" si="0">G24/D24</f>
        <v>0.93422824634345603</v>
      </c>
      <c r="G24" s="116">
        <f>SUM(G6:G12)</f>
        <v>1285463.6500000001</v>
      </c>
      <c r="H24" s="116">
        <f>SUM(H6:H12)</f>
        <v>9453567.9899999984</v>
      </c>
      <c r="I24" s="118">
        <f>(K24+L24)/G24</f>
        <v>1.2029236423760405</v>
      </c>
      <c r="J24" s="118">
        <f>(K24+L24)/H24</f>
        <v>0.16356941819593346</v>
      </c>
      <c r="K24" s="119">
        <f>SUM(K6:K12)</f>
        <v>722157.50600000005</v>
      </c>
      <c r="L24" s="119">
        <f>SUM(L6:L12)</f>
        <v>824157.11</v>
      </c>
      <c r="M24" s="116">
        <f>SUM(M6:M12)</f>
        <v>441745</v>
      </c>
      <c r="N24" s="120" t="s">
        <v>100</v>
      </c>
      <c r="O24" s="116">
        <f>SUM(O6:O12)</f>
        <v>18412.58534210459</v>
      </c>
      <c r="P24" s="168">
        <f>SUM(P6:P12)</f>
        <v>0.28800000000000003</v>
      </c>
      <c r="Q24" s="168">
        <f>E24/D24</f>
        <v>7.3543456720535785</v>
      </c>
      <c r="R24" s="116">
        <f t="shared" ref="R24:Y24" si="1">SUM(R6:R12)</f>
        <v>6801.3881721500002</v>
      </c>
      <c r="S24" s="116">
        <f t="shared" si="1"/>
        <v>50018.828235089997</v>
      </c>
      <c r="T24" s="116">
        <f t="shared" si="1"/>
        <v>7540813.2199999997</v>
      </c>
      <c r="U24" s="116">
        <f t="shared" si="1"/>
        <v>45585133.32</v>
      </c>
      <c r="V24" s="116">
        <f t="shared" si="1"/>
        <v>18412.58534210459</v>
      </c>
      <c r="W24" s="116">
        <f t="shared" si="1"/>
        <v>112869.46833560466</v>
      </c>
      <c r="X24" s="119">
        <f t="shared" si="1"/>
        <v>1437707.2075284016</v>
      </c>
      <c r="Y24" s="119">
        <f t="shared" si="1"/>
        <v>1341025.5893207509</v>
      </c>
    </row>
    <row r="25" spans="1:26" ht="14.45" customHeight="1">
      <c r="A25" s="40" t="s">
        <v>518</v>
      </c>
      <c r="B25" s="116">
        <f>SUM(B13:B17)</f>
        <v>143265.25</v>
      </c>
      <c r="C25" s="117">
        <f t="shared" ref="C25:C26" si="2">D25/B25</f>
        <v>1.0007843493101081</v>
      </c>
      <c r="D25" s="116">
        <f>SUM(D13:D17)</f>
        <v>143377.61999999997</v>
      </c>
      <c r="E25" s="116">
        <f>SUM(E13:E17)</f>
        <v>2467225.2175999996</v>
      </c>
      <c r="F25" s="117">
        <f t="shared" si="0"/>
        <v>1</v>
      </c>
      <c r="G25" s="116">
        <f>SUM(G13:G17)</f>
        <v>143377.61999999997</v>
      </c>
      <c r="H25" s="116">
        <f>SUM(H13:H17)</f>
        <v>2467225.2175999996</v>
      </c>
      <c r="I25" s="118">
        <f>(K25+L25)/G25</f>
        <v>8.2414685778715011</v>
      </c>
      <c r="J25" s="118">
        <f>(K25+L25)/H25</f>
        <v>0.47893566488001688</v>
      </c>
      <c r="K25" s="121">
        <f>SUM(K13:K17)</f>
        <v>493702.52000000008</v>
      </c>
      <c r="L25" s="121">
        <f>SUM(L13:L17)</f>
        <v>687939.63</v>
      </c>
      <c r="M25" s="116">
        <f>SUM(M13:M17)</f>
        <v>168985</v>
      </c>
      <c r="N25" s="120" t="s">
        <v>100</v>
      </c>
      <c r="O25" s="116">
        <f>SUM(O13:O17)</f>
        <v>25526.914251300004</v>
      </c>
      <c r="P25" s="168">
        <f>SUM(P13:P17)</f>
        <v>0.28800000000000003</v>
      </c>
      <c r="Q25" s="168">
        <f>E25/D25</f>
        <v>17.207882357093109</v>
      </c>
      <c r="R25" s="116">
        <f t="shared" ref="R25:Y25" si="3">SUM(R13:R17)</f>
        <v>758.6109874199999</v>
      </c>
      <c r="S25" s="116">
        <f t="shared" si="3"/>
        <v>13054.088626321598</v>
      </c>
      <c r="T25" s="116">
        <f t="shared" si="3"/>
        <v>5039360.13</v>
      </c>
      <c r="U25" s="116">
        <f t="shared" si="3"/>
        <v>38107047.450000003</v>
      </c>
      <c r="V25" s="116">
        <f t="shared" si="3"/>
        <v>25526.914251300004</v>
      </c>
      <c r="W25" s="116">
        <f t="shared" si="3"/>
        <v>196510.70817540001</v>
      </c>
      <c r="X25" s="119">
        <f t="shared" si="3"/>
        <v>694973.15310417814</v>
      </c>
      <c r="Y25" s="119">
        <f t="shared" si="3"/>
        <v>689712.60416327848</v>
      </c>
    </row>
    <row r="26" spans="1:26" ht="14.45" customHeight="1">
      <c r="A26" s="40" t="s">
        <v>2</v>
      </c>
      <c r="B26" s="116">
        <f>SUM(B18:B22)</f>
        <v>369898.08</v>
      </c>
      <c r="C26" s="117">
        <f t="shared" si="2"/>
        <v>0.99766454586625608</v>
      </c>
      <c r="D26" s="116">
        <f>SUM(D18:D22)</f>
        <v>369034.20000000007</v>
      </c>
      <c r="E26" s="116">
        <f>SUM(E18:E22)</f>
        <v>5867461.9298394751</v>
      </c>
      <c r="F26" s="117">
        <f t="shared" si="0"/>
        <v>0.92485956586137508</v>
      </c>
      <c r="G26" s="116">
        <f>SUM(G18:G22)</f>
        <v>341304.80999999994</v>
      </c>
      <c r="H26" s="116">
        <f>SUM(H18:H22)</f>
        <v>5241621.3737999983</v>
      </c>
      <c r="I26" s="118">
        <f>(K26+L26)/G26</f>
        <v>2.2688269467986695</v>
      </c>
      <c r="J26" s="118">
        <f>(K26+L26)/H26</f>
        <v>0.14773320977944157</v>
      </c>
      <c r="K26" s="121">
        <f>SUM(K18:K22)</f>
        <v>304024.42999999993</v>
      </c>
      <c r="L26" s="121">
        <f>SUM(L18:L22)</f>
        <v>470337.12</v>
      </c>
      <c r="M26" s="116">
        <f>SUM(M18:M22)</f>
        <v>203776.30000000002</v>
      </c>
      <c r="N26" s="120" t="s">
        <v>100</v>
      </c>
      <c r="O26" s="116">
        <f>SUM(O18:O22)</f>
        <v>56634.195385910083</v>
      </c>
      <c r="P26" s="168">
        <f>SUM(P18:P22)</f>
        <v>0.57600000000000007</v>
      </c>
      <c r="Q26" s="168">
        <f>E26/D26</f>
        <v>15.899507226808447</v>
      </c>
      <c r="R26" s="116">
        <f t="shared" ref="R26:Y26" si="4">SUM(R18:R22)</f>
        <v>1805.8437497099994</v>
      </c>
      <c r="S26" s="116">
        <f t="shared" si="4"/>
        <v>27733.418688775797</v>
      </c>
      <c r="T26" s="116">
        <f t="shared" si="4"/>
        <v>5323298.5200000005</v>
      </c>
      <c r="U26" s="116">
        <f t="shared" si="4"/>
        <v>44607240.310000002</v>
      </c>
      <c r="V26" s="116">
        <f t="shared" si="4"/>
        <v>56634.195385910083</v>
      </c>
      <c r="W26" s="116">
        <f t="shared" si="4"/>
        <v>789744.84167396161</v>
      </c>
      <c r="X26" s="119">
        <f t="shared" si="4"/>
        <v>1081559.7317492971</v>
      </c>
      <c r="Y26" s="119">
        <f t="shared" si="4"/>
        <v>905605.56462557963</v>
      </c>
    </row>
    <row r="27" spans="1:26" ht="14.45" customHeight="1">
      <c r="A27" s="40" t="s">
        <v>52</v>
      </c>
      <c r="B27" s="122"/>
      <c r="C27" s="123"/>
      <c r="D27" s="122"/>
      <c r="E27" s="122"/>
      <c r="F27" s="123"/>
      <c r="G27" s="122"/>
      <c r="H27" s="122"/>
      <c r="I27" s="118"/>
      <c r="J27" s="118"/>
      <c r="K27" s="119">
        <v>190415.70999999996</v>
      </c>
      <c r="L27" s="124"/>
      <c r="M27" s="125"/>
      <c r="N27" s="125"/>
      <c r="O27" s="122"/>
      <c r="P27" s="169"/>
      <c r="Q27" s="170"/>
      <c r="R27" s="127"/>
      <c r="S27" s="127"/>
      <c r="T27" s="127"/>
      <c r="U27" s="127"/>
      <c r="V27" s="127"/>
      <c r="W27" s="127"/>
      <c r="X27" s="128"/>
      <c r="Y27" s="128"/>
    </row>
    <row r="28" spans="1:26" ht="14.45" customHeight="1">
      <c r="A28" s="41" t="s">
        <v>53</v>
      </c>
      <c r="B28" s="129">
        <f>B24+B25+B26+B27</f>
        <v>1978624.5999999999</v>
      </c>
      <c r="C28" s="130">
        <f>D28/B28</f>
        <v>0.9543876994150382</v>
      </c>
      <c r="D28" s="129">
        <f t="shared" ref="D28:E28" si="5">D24+D25+D26+D27</f>
        <v>1888374.98</v>
      </c>
      <c r="E28" s="129">
        <f t="shared" si="5"/>
        <v>18453995.858090639</v>
      </c>
      <c r="F28" s="130">
        <f>G28/D28</f>
        <v>0.93739119547114524</v>
      </c>
      <c r="G28" s="129">
        <f t="shared" ref="G28:H28" si="6">G24+G25+G26+G27</f>
        <v>1770146.08</v>
      </c>
      <c r="H28" s="129">
        <f t="shared" si="6"/>
        <v>17162414.581399996</v>
      </c>
      <c r="I28" s="131">
        <f>(K28+L28)/G28</f>
        <v>2.0861182405917593</v>
      </c>
      <c r="J28" s="131">
        <f>(K28+L28)/H28</f>
        <v>0.21516401485849498</v>
      </c>
      <c r="K28" s="119">
        <f>SUM(K24:K27)</f>
        <v>1710300.166</v>
      </c>
      <c r="L28" s="119">
        <f>SUM(L24:L27)</f>
        <v>1982433.8599999999</v>
      </c>
      <c r="M28" s="129">
        <f>SUM(M24:M26)</f>
        <v>814506.3</v>
      </c>
      <c r="N28" s="129" t="s">
        <v>100</v>
      </c>
      <c r="O28" s="129">
        <f>O24+O25+O26</f>
        <v>100573.69497931468</v>
      </c>
      <c r="P28" s="171">
        <f>P24+P25+P26</f>
        <v>1.1520000000000001</v>
      </c>
      <c r="Q28" s="171">
        <f>E28/D28</f>
        <v>9.772421290018702</v>
      </c>
      <c r="R28" s="129">
        <f t="shared" ref="R28:S28" si="7">SUM(R24:R26)</f>
        <v>9365.8429092799997</v>
      </c>
      <c r="S28" s="129">
        <f t="shared" si="7"/>
        <v>90806.335550187388</v>
      </c>
      <c r="T28" s="129">
        <f>SUM(T24:T26)</f>
        <v>17903471.870000001</v>
      </c>
      <c r="U28" s="129">
        <f>SUM(U24:U26)</f>
        <v>128299421.08000001</v>
      </c>
      <c r="V28" s="129">
        <f t="shared" ref="V28:W28" si="8">SUM(V24:V26)</f>
        <v>100573.69497931468</v>
      </c>
      <c r="W28" s="129">
        <f t="shared" si="8"/>
        <v>1099125.0181849664</v>
      </c>
      <c r="X28" s="133">
        <f>SUM(X24:X27)</f>
        <v>3214240.0923818769</v>
      </c>
      <c r="Y28" s="133">
        <f>SUM(Y24:Y27)</f>
        <v>2936343.7581096087</v>
      </c>
    </row>
    <row r="29" spans="1:26" ht="14.45" customHeight="1">
      <c r="A29" s="40" t="s">
        <v>493</v>
      </c>
      <c r="B29" s="116">
        <f>B28-B25</f>
        <v>1835359.3499999999</v>
      </c>
      <c r="C29" s="117">
        <f>D29/B29</f>
        <v>0.95076605025604399</v>
      </c>
      <c r="D29" s="116">
        <f>D28-D25</f>
        <v>1744997.36</v>
      </c>
      <c r="E29" s="116">
        <f>E28-E25</f>
        <v>15986770.64049064</v>
      </c>
      <c r="F29" s="117">
        <f t="shared" ref="F29" si="9">G29/D29</f>
        <v>0.93224694620741433</v>
      </c>
      <c r="G29" s="116">
        <f>G28-G25</f>
        <v>1626768.4600000002</v>
      </c>
      <c r="H29" s="116">
        <f>H28-H25</f>
        <v>14695189.363799997</v>
      </c>
      <c r="I29" s="118">
        <f>(K29+L29)/G29</f>
        <v>1.5436074264680542</v>
      </c>
      <c r="J29" s="118">
        <f>(K29+L29)/H29</f>
        <v>0.17087849729829288</v>
      </c>
      <c r="K29" s="119">
        <f>K28-K25</f>
        <v>1216597.6459999999</v>
      </c>
      <c r="L29" s="119">
        <f>L28-L25</f>
        <v>1294494.23</v>
      </c>
      <c r="M29" s="116">
        <f>M28-M25</f>
        <v>645521.30000000005</v>
      </c>
      <c r="N29" s="120"/>
      <c r="O29" s="116">
        <f>O28-O25</f>
        <v>75046.780728014681</v>
      </c>
      <c r="P29" s="168">
        <f>P28-P25</f>
        <v>0.8640000000000001</v>
      </c>
      <c r="Q29" s="168">
        <f>E29/D29</f>
        <v>9.161487006771539</v>
      </c>
      <c r="R29" s="116">
        <f t="shared" ref="R29:Y29" si="10">R28-R25</f>
        <v>8607.2319218600005</v>
      </c>
      <c r="S29" s="116">
        <f t="shared" si="10"/>
        <v>77752.246923865794</v>
      </c>
      <c r="T29" s="116">
        <f t="shared" si="10"/>
        <v>12864111.740000002</v>
      </c>
      <c r="U29" s="116">
        <f t="shared" si="10"/>
        <v>90192373.63000001</v>
      </c>
      <c r="V29" s="116">
        <f t="shared" si="10"/>
        <v>75046.780728014681</v>
      </c>
      <c r="W29" s="116">
        <f t="shared" si="10"/>
        <v>902614.31000956637</v>
      </c>
      <c r="X29" s="119">
        <f t="shared" si="10"/>
        <v>2519266.9392776988</v>
      </c>
      <c r="Y29" s="119">
        <f t="shared" si="10"/>
        <v>2246631.1539463303</v>
      </c>
    </row>
    <row r="30" spans="1:26">
      <c r="C30" s="85"/>
      <c r="F30" s="85"/>
      <c r="I30" s="86"/>
      <c r="J30" s="86"/>
      <c r="Q30" s="87"/>
    </row>
    <row r="31" spans="1:26" ht="14.45" customHeight="1">
      <c r="A31"/>
      <c r="B31"/>
      <c r="C31" s="85"/>
      <c r="D31"/>
      <c r="E31"/>
      <c r="F31" s="85"/>
      <c r="G31"/>
      <c r="H31"/>
      <c r="I31" s="86"/>
      <c r="J31" s="86"/>
      <c r="K31"/>
      <c r="L31"/>
      <c r="M31"/>
      <c r="N31"/>
      <c r="O31"/>
      <c r="P31"/>
      <c r="Q31" s="87"/>
      <c r="R31"/>
      <c r="S31"/>
      <c r="T31"/>
      <c r="U31"/>
    </row>
    <row r="32" spans="1:26" ht="14.45" customHeight="1">
      <c r="A32"/>
      <c r="B32"/>
      <c r="C32" s="85"/>
      <c r="D32"/>
      <c r="E32"/>
      <c r="F32" s="85"/>
      <c r="G32"/>
      <c r="H32"/>
      <c r="I32" s="86"/>
      <c r="J32" s="86"/>
      <c r="K32"/>
      <c r="L32"/>
      <c r="M32"/>
      <c r="N32"/>
      <c r="O32"/>
      <c r="P32"/>
      <c r="Q32" s="87"/>
      <c r="R32"/>
      <c r="S32"/>
      <c r="T32"/>
      <c r="U32"/>
    </row>
    <row r="33" spans="1:25" ht="14.45" customHeight="1">
      <c r="A33"/>
      <c r="B33" s="89"/>
      <c r="C33" s="89"/>
      <c r="D33" s="89"/>
      <c r="E33" s="89"/>
      <c r="F33" s="89"/>
      <c r="G33" s="89"/>
      <c r="H33" s="89"/>
      <c r="I33" s="89"/>
      <c r="J33" s="89"/>
      <c r="K33" s="89"/>
      <c r="L33" s="89"/>
      <c r="M33" s="89"/>
      <c r="N33" s="89"/>
      <c r="O33" s="89"/>
      <c r="P33" s="89"/>
      <c r="Q33" s="89"/>
      <c r="R33" s="89"/>
      <c r="S33" s="89"/>
      <c r="T33" s="89"/>
      <c r="U33" s="89"/>
      <c r="V33" s="89"/>
      <c r="W33" s="89"/>
      <c r="X33" s="89"/>
      <c r="Y33" s="89"/>
    </row>
    <row r="34" spans="1:25" ht="14.45" customHeight="1">
      <c r="A34"/>
      <c r="B34" s="89"/>
      <c r="C34" s="89"/>
      <c r="D34" s="89"/>
      <c r="E34" s="89"/>
      <c r="F34" s="89"/>
      <c r="G34" s="89"/>
      <c r="H34" s="89"/>
      <c r="I34" s="89"/>
      <c r="J34" s="89"/>
      <c r="K34" s="89"/>
      <c r="L34" s="89"/>
      <c r="M34" s="89"/>
      <c r="N34" s="89"/>
      <c r="O34" s="89"/>
      <c r="P34" s="89"/>
      <c r="Q34" s="89"/>
      <c r="R34" s="89"/>
      <c r="S34" s="89"/>
      <c r="T34" s="89"/>
      <c r="U34" s="89"/>
      <c r="V34" s="89"/>
      <c r="W34" s="89"/>
      <c r="X34" s="89"/>
      <c r="Y34" s="89"/>
    </row>
    <row r="35" spans="1:25" ht="14.45" customHeight="1">
      <c r="A35"/>
      <c r="B35"/>
      <c r="C35" s="85"/>
      <c r="D35"/>
      <c r="E35"/>
      <c r="F35" s="85"/>
      <c r="G35"/>
      <c r="H35"/>
      <c r="I35" s="86"/>
      <c r="J35" s="86"/>
      <c r="K35"/>
      <c r="L35"/>
      <c r="M35"/>
      <c r="N35"/>
      <c r="O35"/>
      <c r="P35"/>
      <c r="Q35" s="87"/>
      <c r="R35"/>
      <c r="S35"/>
      <c r="T35"/>
      <c r="U35"/>
    </row>
    <row r="36" spans="1:25" ht="14.45" customHeight="1">
      <c r="A36"/>
      <c r="B36"/>
      <c r="C36" s="85"/>
      <c r="D36"/>
      <c r="E36"/>
      <c r="F36" s="85"/>
      <c r="G36"/>
      <c r="H36"/>
      <c r="I36" s="86"/>
      <c r="J36" s="86"/>
      <c r="K36"/>
      <c r="L36"/>
      <c r="M36"/>
      <c r="N36"/>
      <c r="O36"/>
      <c r="P36"/>
      <c r="Q36" s="87"/>
      <c r="R36"/>
      <c r="S36"/>
      <c r="T36"/>
      <c r="U36"/>
    </row>
    <row r="37" spans="1:25" ht="14.45" customHeight="1">
      <c r="A37"/>
      <c r="B37"/>
      <c r="C37" s="85"/>
      <c r="D37"/>
      <c r="E37"/>
      <c r="F37" s="85"/>
      <c r="G37"/>
      <c r="H37"/>
      <c r="I37" s="86"/>
      <c r="J37" s="86"/>
      <c r="K37"/>
      <c r="L37"/>
      <c r="M37"/>
      <c r="N37"/>
      <c r="O37"/>
      <c r="P37"/>
      <c r="Q37" s="87"/>
      <c r="R37"/>
      <c r="S37"/>
      <c r="T37"/>
      <c r="U37"/>
    </row>
    <row r="38" spans="1:25" ht="14.45" customHeight="1">
      <c r="A38"/>
      <c r="B38"/>
      <c r="C38" s="85"/>
      <c r="D38"/>
      <c r="E38"/>
      <c r="F38" s="85"/>
      <c r="G38"/>
      <c r="H38"/>
      <c r="I38" s="86"/>
      <c r="J38" s="86"/>
      <c r="K38"/>
      <c r="L38"/>
      <c r="M38"/>
      <c r="N38"/>
      <c r="O38"/>
      <c r="P38"/>
      <c r="Q38" s="87"/>
      <c r="R38"/>
      <c r="S38"/>
      <c r="T38"/>
      <c r="U38"/>
    </row>
    <row r="39" spans="1:25" ht="14.45" customHeight="1">
      <c r="A39"/>
      <c r="B39"/>
      <c r="C39" s="85"/>
      <c r="D39"/>
      <c r="E39"/>
      <c r="F39" s="85"/>
      <c r="G39"/>
      <c r="H39"/>
      <c r="I39" s="86"/>
      <c r="J39" s="86"/>
      <c r="K39"/>
      <c r="L39"/>
      <c r="M39"/>
      <c r="N39"/>
      <c r="O39"/>
      <c r="P39"/>
      <c r="Q39" s="87"/>
      <c r="R39"/>
      <c r="S39"/>
      <c r="T39"/>
      <c r="U39"/>
    </row>
    <row r="40" spans="1:25" ht="14.45" customHeight="1">
      <c r="A40"/>
      <c r="B40"/>
      <c r="C40" s="85"/>
      <c r="D40"/>
      <c r="E40"/>
      <c r="F40" s="85"/>
      <c r="G40"/>
      <c r="H40"/>
      <c r="I40" s="86"/>
      <c r="J40" s="86"/>
      <c r="K40"/>
      <c r="L40"/>
      <c r="M40"/>
      <c r="N40"/>
      <c r="O40"/>
      <c r="P40"/>
      <c r="Q40" s="87"/>
      <c r="R40"/>
      <c r="S40"/>
      <c r="T40"/>
      <c r="U40"/>
    </row>
    <row r="41" spans="1:25" ht="14.45" customHeight="1">
      <c r="A41"/>
      <c r="B41"/>
      <c r="C41" s="85"/>
      <c r="D41"/>
      <c r="E41"/>
      <c r="F41" s="85"/>
      <c r="G41"/>
      <c r="H41"/>
      <c r="I41" s="86"/>
      <c r="J41" s="86"/>
      <c r="K41"/>
      <c r="L41"/>
      <c r="M41"/>
      <c r="N41"/>
      <c r="O41"/>
      <c r="P41"/>
      <c r="Q41" s="87"/>
      <c r="R41"/>
      <c r="S41"/>
      <c r="T41"/>
      <c r="U41"/>
    </row>
    <row r="42" spans="1:25" ht="14.45" customHeight="1">
      <c r="A42"/>
      <c r="B42"/>
      <c r="C42" s="85"/>
      <c r="D42"/>
      <c r="E42"/>
      <c r="F42" s="85"/>
      <c r="G42"/>
      <c r="H42"/>
      <c r="I42" s="86"/>
      <c r="J42" s="86"/>
      <c r="K42"/>
      <c r="L42"/>
      <c r="M42"/>
      <c r="N42"/>
      <c r="O42"/>
      <c r="P42"/>
      <c r="Q42" s="87"/>
      <c r="R42"/>
      <c r="S42"/>
      <c r="T42"/>
      <c r="U42"/>
    </row>
    <row r="43" spans="1:25" ht="14.45" customHeight="1">
      <c r="A43"/>
      <c r="B43"/>
      <c r="C43" s="85"/>
      <c r="D43"/>
      <c r="E43"/>
      <c r="F43" s="85"/>
      <c r="G43"/>
      <c r="H43"/>
      <c r="I43" s="86"/>
      <c r="J43" s="86"/>
      <c r="K43"/>
      <c r="L43"/>
      <c r="M43"/>
      <c r="N43"/>
      <c r="O43"/>
      <c r="P43"/>
      <c r="Q43" s="87"/>
      <c r="R43"/>
      <c r="S43"/>
      <c r="T43"/>
      <c r="U43"/>
    </row>
    <row r="44" spans="1:25" ht="14.45" customHeight="1">
      <c r="A44"/>
      <c r="B44"/>
      <c r="C44" s="85"/>
      <c r="D44"/>
      <c r="E44"/>
      <c r="F44" s="85"/>
      <c r="G44"/>
      <c r="H44"/>
      <c r="I44" s="86"/>
      <c r="J44" s="86"/>
      <c r="K44"/>
      <c r="L44"/>
      <c r="M44"/>
      <c r="N44"/>
      <c r="O44"/>
      <c r="P44"/>
      <c r="Q44" s="87"/>
      <c r="R44"/>
      <c r="S44"/>
      <c r="T44"/>
      <c r="U44"/>
    </row>
    <row r="45" spans="1:25" ht="14.45" customHeight="1">
      <c r="A45"/>
      <c r="B45"/>
      <c r="D45"/>
      <c r="E45"/>
      <c r="F45"/>
      <c r="G45"/>
      <c r="H45"/>
      <c r="I45"/>
      <c r="J45"/>
      <c r="K45"/>
      <c r="L45"/>
      <c r="M45"/>
      <c r="N45"/>
      <c r="O45"/>
      <c r="P45"/>
      <c r="Q45"/>
      <c r="R45"/>
      <c r="S45"/>
      <c r="T45"/>
      <c r="U45"/>
    </row>
    <row r="46" spans="1:25" ht="14.45" customHeight="1">
      <c r="A46"/>
      <c r="B46"/>
      <c r="D46"/>
      <c r="E46"/>
      <c r="F46"/>
      <c r="G46"/>
      <c r="H46"/>
      <c r="I46"/>
      <c r="J46"/>
      <c r="K46"/>
      <c r="L46"/>
      <c r="M46"/>
      <c r="N46"/>
      <c r="O46"/>
      <c r="P46"/>
      <c r="Q46"/>
      <c r="R46"/>
      <c r="S46"/>
      <c r="T46"/>
      <c r="U46"/>
    </row>
    <row r="47" spans="1:25" ht="14.45" customHeight="1">
      <c r="A47"/>
      <c r="B47"/>
      <c r="D47"/>
      <c r="E47"/>
      <c r="F47"/>
      <c r="G47"/>
      <c r="H47"/>
      <c r="I47"/>
      <c r="J47"/>
      <c r="K47"/>
      <c r="L47"/>
      <c r="M47"/>
      <c r="N47"/>
      <c r="O47"/>
      <c r="P47"/>
      <c r="Q47"/>
      <c r="R47"/>
      <c r="S47"/>
      <c r="T47"/>
      <c r="U47"/>
    </row>
    <row r="48" spans="1:25" ht="14.45" customHeight="1">
      <c r="A48"/>
      <c r="B48"/>
      <c r="D48"/>
      <c r="E48"/>
      <c r="F48"/>
      <c r="G48"/>
      <c r="H48"/>
      <c r="I48"/>
      <c r="J48"/>
      <c r="K48"/>
      <c r="L48"/>
      <c r="M48"/>
      <c r="N48"/>
      <c r="O48"/>
      <c r="P48"/>
      <c r="Q48"/>
      <c r="R48"/>
      <c r="S48"/>
      <c r="T48"/>
      <c r="U48"/>
    </row>
    <row r="49" spans="1:21" ht="14.45" customHeight="1">
      <c r="A49"/>
      <c r="B49"/>
      <c r="D49"/>
      <c r="E49"/>
      <c r="F49"/>
      <c r="G49"/>
      <c r="H49"/>
      <c r="I49"/>
      <c r="J49"/>
      <c r="K49"/>
      <c r="L49"/>
      <c r="M49"/>
      <c r="N49"/>
      <c r="O49"/>
      <c r="P49"/>
      <c r="Q49"/>
      <c r="R49"/>
      <c r="S49"/>
      <c r="T49"/>
      <c r="U49"/>
    </row>
    <row r="50" spans="1:21" ht="14.45" customHeight="1">
      <c r="A50"/>
      <c r="B50"/>
      <c r="D50"/>
      <c r="E50"/>
      <c r="F50"/>
      <c r="G50"/>
      <c r="H50"/>
      <c r="I50"/>
      <c r="J50"/>
      <c r="K50"/>
      <c r="L50"/>
      <c r="M50"/>
      <c r="N50"/>
      <c r="O50"/>
      <c r="P50"/>
      <c r="Q50"/>
      <c r="R50"/>
      <c r="S50"/>
      <c r="T50"/>
      <c r="U50"/>
    </row>
    <row r="51" spans="1:21" ht="14.45" customHeight="1">
      <c r="A51"/>
      <c r="B51"/>
      <c r="D51"/>
      <c r="E51"/>
      <c r="F51"/>
      <c r="G51"/>
      <c r="H51"/>
      <c r="I51"/>
      <c r="J51"/>
      <c r="K51"/>
      <c r="L51"/>
      <c r="M51"/>
      <c r="N51"/>
      <c r="O51"/>
      <c r="P51"/>
      <c r="Q51"/>
      <c r="R51"/>
      <c r="S51"/>
      <c r="T51"/>
      <c r="U51"/>
    </row>
    <row r="52" spans="1:21" ht="14.45" customHeight="1">
      <c r="A52"/>
      <c r="B52"/>
      <c r="D52"/>
      <c r="E52"/>
      <c r="F52"/>
      <c r="G52"/>
      <c r="H52"/>
      <c r="I52"/>
      <c r="J52"/>
      <c r="K52"/>
      <c r="L52"/>
      <c r="M52"/>
      <c r="N52"/>
      <c r="O52"/>
      <c r="P52"/>
      <c r="Q52"/>
      <c r="R52"/>
      <c r="S52"/>
      <c r="T52"/>
      <c r="U52"/>
    </row>
    <row r="53" spans="1:21" ht="14.45" customHeight="1">
      <c r="I53"/>
      <c r="J53"/>
    </row>
  </sheetData>
  <mergeCells count="6">
    <mergeCell ref="X2:Y2"/>
    <mergeCell ref="N3:N4"/>
    <mergeCell ref="Q3:Q4"/>
    <mergeCell ref="A1:V1"/>
    <mergeCell ref="A2:A4"/>
    <mergeCell ref="M3:M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7DD47-613C-45BF-AD9B-91F90796377B}">
  <dimension ref="A1:Z63"/>
  <sheetViews>
    <sheetView topLeftCell="O7" workbookViewId="0">
      <selection activeCell="Z46" sqref="Z46"/>
    </sheetView>
  </sheetViews>
  <sheetFormatPr defaultColWidth="9.140625" defaultRowHeight="15"/>
  <cols>
    <col min="1" max="1" width="64" style="2" bestFit="1" customWidth="1"/>
    <col min="2" max="6" width="14.85546875" style="2" customWidth="1"/>
    <col min="7" max="7" width="13.7109375" style="2" customWidth="1"/>
    <col min="8" max="8" width="14.85546875" style="2" customWidth="1"/>
    <col min="9" max="9" width="11.7109375" style="2" customWidth="1"/>
    <col min="10" max="10" width="14" style="2" customWidth="1"/>
    <col min="11" max="12" width="13.5703125" style="2" customWidth="1"/>
    <col min="13" max="13" width="18.7109375" style="2" customWidth="1"/>
    <col min="14" max="19" width="14.7109375" style="2" customWidth="1"/>
    <col min="20" max="23" width="16.28515625" style="2" customWidth="1"/>
    <col min="24" max="24" width="19.85546875" style="2" customWidth="1"/>
    <col min="25" max="25" width="11.85546875" style="2" bestFit="1" customWidth="1"/>
    <col min="26" max="26" width="104.5703125" style="2" customWidth="1"/>
    <col min="27" max="16384" width="9.140625" style="2"/>
  </cols>
  <sheetData>
    <row r="1" spans="1:26" ht="21">
      <c r="A1" s="187" t="s">
        <v>158</v>
      </c>
      <c r="B1" s="188"/>
      <c r="C1" s="188"/>
      <c r="D1" s="188"/>
      <c r="E1" s="188"/>
      <c r="F1" s="188"/>
      <c r="G1" s="188"/>
      <c r="H1" s="188"/>
      <c r="I1" s="188"/>
      <c r="J1" s="188"/>
      <c r="K1" s="188"/>
      <c r="L1" s="188"/>
      <c r="M1" s="188"/>
      <c r="N1" s="188"/>
      <c r="O1" s="188"/>
      <c r="P1" s="188"/>
      <c r="Q1" s="188"/>
      <c r="R1" s="188"/>
      <c r="S1" s="188"/>
      <c r="T1" s="188"/>
      <c r="U1" s="188"/>
      <c r="V1" s="188"/>
    </row>
    <row r="2" spans="1:26" ht="57.95" customHeight="1">
      <c r="A2" s="189"/>
      <c r="B2" s="46" t="s">
        <v>54</v>
      </c>
      <c r="C2" s="47" t="s">
        <v>55</v>
      </c>
      <c r="D2" s="49" t="s">
        <v>56</v>
      </c>
      <c r="E2" s="49"/>
      <c r="F2" s="47" t="s">
        <v>57</v>
      </c>
      <c r="G2" s="49" t="s">
        <v>58</v>
      </c>
      <c r="H2" s="49"/>
      <c r="I2" s="49"/>
      <c r="J2" s="49"/>
      <c r="K2" s="49" t="s">
        <v>5</v>
      </c>
      <c r="L2" s="49"/>
      <c r="M2" s="49" t="s">
        <v>59</v>
      </c>
      <c r="N2" s="49"/>
      <c r="O2" s="49"/>
      <c r="P2" s="49"/>
      <c r="Q2" s="48" t="s">
        <v>156</v>
      </c>
      <c r="R2" s="49" t="s">
        <v>60</v>
      </c>
      <c r="S2" s="49"/>
      <c r="T2" s="49" t="s">
        <v>61</v>
      </c>
      <c r="U2" s="49"/>
      <c r="V2" s="49" t="s">
        <v>152</v>
      </c>
      <c r="W2" s="49"/>
      <c r="X2" s="181" t="s">
        <v>517</v>
      </c>
      <c r="Y2" s="182"/>
    </row>
    <row r="3" spans="1:26" ht="61.5" customHeight="1">
      <c r="A3" s="190"/>
      <c r="B3" s="42" t="s">
        <v>0</v>
      </c>
      <c r="C3" s="42" t="s">
        <v>62</v>
      </c>
      <c r="D3" s="42" t="s">
        <v>0</v>
      </c>
      <c r="E3" s="42" t="s">
        <v>63</v>
      </c>
      <c r="F3" s="42" t="s">
        <v>64</v>
      </c>
      <c r="G3" s="42" t="s">
        <v>0</v>
      </c>
      <c r="H3" s="42" t="s">
        <v>63</v>
      </c>
      <c r="I3" s="42" t="s">
        <v>65</v>
      </c>
      <c r="J3" s="42" t="s">
        <v>66</v>
      </c>
      <c r="K3" s="42" t="s">
        <v>67</v>
      </c>
      <c r="L3" s="42" t="s">
        <v>68</v>
      </c>
      <c r="M3" s="183" t="s">
        <v>69</v>
      </c>
      <c r="N3" s="183" t="s">
        <v>70</v>
      </c>
      <c r="O3" s="42" t="s">
        <v>71</v>
      </c>
      <c r="P3" s="42" t="s">
        <v>72</v>
      </c>
      <c r="Q3" s="185" t="s">
        <v>73</v>
      </c>
      <c r="R3" s="42" t="s">
        <v>74</v>
      </c>
      <c r="S3" s="42" t="s">
        <v>75</v>
      </c>
      <c r="T3" s="42" t="s">
        <v>76</v>
      </c>
      <c r="U3" s="42" t="s">
        <v>77</v>
      </c>
      <c r="V3" s="42" t="s">
        <v>153</v>
      </c>
      <c r="W3" s="42" t="s">
        <v>154</v>
      </c>
      <c r="X3" s="42" t="s">
        <v>78</v>
      </c>
      <c r="Y3" s="42" t="s">
        <v>6</v>
      </c>
    </row>
    <row r="4" spans="1:26" ht="16.5" customHeight="1">
      <c r="A4" s="191"/>
      <c r="B4" s="42" t="s">
        <v>79</v>
      </c>
      <c r="C4" s="42" t="s">
        <v>80</v>
      </c>
      <c r="D4" s="42" t="s">
        <v>79</v>
      </c>
      <c r="E4" s="42" t="s">
        <v>79</v>
      </c>
      <c r="F4" s="42" t="s">
        <v>80</v>
      </c>
      <c r="G4" s="42" t="s">
        <v>79</v>
      </c>
      <c r="H4" s="42" t="s">
        <v>79</v>
      </c>
      <c r="I4" s="42" t="s">
        <v>81</v>
      </c>
      <c r="J4" s="42" t="s">
        <v>81</v>
      </c>
      <c r="K4" s="42" t="s">
        <v>82</v>
      </c>
      <c r="L4" s="42" t="s">
        <v>82</v>
      </c>
      <c r="M4" s="184"/>
      <c r="N4" s="184"/>
      <c r="O4" s="42" t="s">
        <v>13</v>
      </c>
      <c r="P4" s="42" t="s">
        <v>14</v>
      </c>
      <c r="Q4" s="186"/>
      <c r="R4" s="42" t="s">
        <v>83</v>
      </c>
      <c r="S4" s="42" t="s">
        <v>83</v>
      </c>
      <c r="T4" s="42" t="s">
        <v>84</v>
      </c>
      <c r="U4" s="42" t="s">
        <v>84</v>
      </c>
      <c r="V4" s="42" t="s">
        <v>13</v>
      </c>
      <c r="W4" s="42" t="s">
        <v>13</v>
      </c>
      <c r="X4" s="42" t="s">
        <v>82</v>
      </c>
      <c r="Y4" s="42" t="s">
        <v>82</v>
      </c>
    </row>
    <row r="5" spans="1:26" ht="14.45" customHeight="1">
      <c r="A5" s="60" t="s">
        <v>85</v>
      </c>
      <c r="B5" s="32" t="s">
        <v>86</v>
      </c>
      <c r="C5" s="32" t="s">
        <v>87</v>
      </c>
      <c r="D5" s="32" t="s">
        <v>88</v>
      </c>
      <c r="E5" s="32" t="s">
        <v>89</v>
      </c>
      <c r="F5" s="32" t="s">
        <v>90</v>
      </c>
      <c r="G5" s="32" t="s">
        <v>91</v>
      </c>
      <c r="H5" s="32" t="s">
        <v>92</v>
      </c>
      <c r="I5" s="32" t="s">
        <v>93</v>
      </c>
      <c r="J5" s="32" t="s">
        <v>94</v>
      </c>
      <c r="K5" s="32" t="s">
        <v>95</v>
      </c>
      <c r="L5" s="32" t="s">
        <v>96</v>
      </c>
      <c r="M5" s="32" t="s">
        <v>97</v>
      </c>
      <c r="N5" s="32" t="s">
        <v>98</v>
      </c>
      <c r="O5" s="32"/>
      <c r="P5" s="32"/>
      <c r="Q5" s="32" t="s">
        <v>155</v>
      </c>
      <c r="R5" s="32"/>
      <c r="S5" s="32"/>
      <c r="T5" s="33"/>
      <c r="U5" s="33"/>
      <c r="V5" s="33"/>
      <c r="W5" s="33"/>
      <c r="X5" s="32"/>
      <c r="Y5" s="32"/>
    </row>
    <row r="6" spans="1:26" ht="14.45" customHeight="1">
      <c r="A6" s="1" t="s">
        <v>474</v>
      </c>
      <c r="B6" s="92">
        <v>0</v>
      </c>
      <c r="C6" s="93" t="s">
        <v>521</v>
      </c>
      <c r="D6" s="94">
        <v>0</v>
      </c>
      <c r="E6" s="94">
        <v>0</v>
      </c>
      <c r="F6" s="95" t="s">
        <v>521</v>
      </c>
      <c r="G6" s="96">
        <v>0</v>
      </c>
      <c r="H6" s="96">
        <v>0</v>
      </c>
      <c r="I6" s="97" t="s">
        <v>521</v>
      </c>
      <c r="J6" s="98" t="s">
        <v>521</v>
      </c>
      <c r="K6" s="99">
        <v>0</v>
      </c>
      <c r="L6" s="99">
        <v>0</v>
      </c>
      <c r="M6" s="100">
        <v>0</v>
      </c>
      <c r="N6" s="101" t="s">
        <v>12</v>
      </c>
      <c r="O6" s="102">
        <v>0</v>
      </c>
      <c r="P6" s="103">
        <v>0</v>
      </c>
      <c r="Q6" s="104" t="s">
        <v>521</v>
      </c>
      <c r="R6" s="105">
        <v>0</v>
      </c>
      <c r="S6" s="105">
        <v>0</v>
      </c>
      <c r="T6" s="101">
        <v>0</v>
      </c>
      <c r="U6" s="101">
        <v>0</v>
      </c>
      <c r="V6" s="101">
        <v>0</v>
      </c>
      <c r="W6" s="101">
        <v>0</v>
      </c>
      <c r="X6" s="106">
        <v>0</v>
      </c>
      <c r="Y6" s="106">
        <v>0</v>
      </c>
      <c r="Z6"/>
    </row>
    <row r="7" spans="1:26" ht="14.45" customHeight="1">
      <c r="A7" s="1" t="s">
        <v>475</v>
      </c>
      <c r="B7" s="92">
        <v>5990</v>
      </c>
      <c r="C7" s="93">
        <v>1.0270050083472455</v>
      </c>
      <c r="D7" s="94">
        <v>6151.76</v>
      </c>
      <c r="E7" s="94">
        <v>52905.140651165959</v>
      </c>
      <c r="F7" s="95">
        <v>0.85999941480161779</v>
      </c>
      <c r="G7" s="96">
        <v>5290.51</v>
      </c>
      <c r="H7" s="96">
        <v>45498.390000000007</v>
      </c>
      <c r="I7" s="97">
        <v>0.65668527230834073</v>
      </c>
      <c r="J7" s="97">
        <v>7.6358745880898193E-2</v>
      </c>
      <c r="K7" s="99">
        <v>0</v>
      </c>
      <c r="L7" s="99">
        <v>3474.2</v>
      </c>
      <c r="M7" s="100">
        <v>1</v>
      </c>
      <c r="N7" s="101" t="s">
        <v>12</v>
      </c>
      <c r="O7" s="102">
        <v>0</v>
      </c>
      <c r="P7" s="103">
        <v>0</v>
      </c>
      <c r="Q7" s="104">
        <v>8.6000007560707772</v>
      </c>
      <c r="R7" s="105">
        <v>27.992088410000001</v>
      </c>
      <c r="S7" s="105">
        <v>240.73198149000001</v>
      </c>
      <c r="T7" s="101">
        <v>0</v>
      </c>
      <c r="U7" s="101">
        <v>0</v>
      </c>
      <c r="V7" s="101">
        <v>0</v>
      </c>
      <c r="W7" s="101">
        <v>0</v>
      </c>
      <c r="X7" s="106">
        <v>7354</v>
      </c>
      <c r="Y7" s="106">
        <v>6324.4356964510971</v>
      </c>
      <c r="Z7"/>
    </row>
    <row r="8" spans="1:26" ht="14.45" customHeight="1">
      <c r="A8" s="1" t="s">
        <v>476</v>
      </c>
      <c r="B8" s="92">
        <v>0</v>
      </c>
      <c r="C8" s="93" t="s">
        <v>521</v>
      </c>
      <c r="D8" s="94">
        <v>0</v>
      </c>
      <c r="E8" s="94">
        <v>0</v>
      </c>
      <c r="F8" s="95" t="s">
        <v>521</v>
      </c>
      <c r="G8" s="96">
        <v>0</v>
      </c>
      <c r="H8" s="96">
        <v>0</v>
      </c>
      <c r="I8" s="97" t="s">
        <v>521</v>
      </c>
      <c r="J8" s="97" t="s">
        <v>521</v>
      </c>
      <c r="K8" s="99">
        <v>0</v>
      </c>
      <c r="L8" s="99">
        <v>0</v>
      </c>
      <c r="M8" s="100">
        <v>0</v>
      </c>
      <c r="N8" s="101" t="s">
        <v>12</v>
      </c>
      <c r="O8" s="102">
        <v>0</v>
      </c>
      <c r="P8" s="103">
        <v>0</v>
      </c>
      <c r="Q8" s="104" t="s">
        <v>521</v>
      </c>
      <c r="R8" s="105">
        <v>0</v>
      </c>
      <c r="S8" s="105">
        <v>0</v>
      </c>
      <c r="T8" s="101">
        <v>0</v>
      </c>
      <c r="U8" s="101">
        <v>0</v>
      </c>
      <c r="V8" s="101">
        <v>0</v>
      </c>
      <c r="W8" s="101">
        <v>0</v>
      </c>
      <c r="X8" s="106">
        <v>0</v>
      </c>
      <c r="Y8" s="106">
        <v>0</v>
      </c>
      <c r="Z8"/>
    </row>
    <row r="9" spans="1:26" ht="14.45" customHeight="1">
      <c r="A9" s="1" t="s">
        <v>479</v>
      </c>
      <c r="B9" s="92">
        <v>685138.72</v>
      </c>
      <c r="C9" s="93">
        <v>1.0743788352817076</v>
      </c>
      <c r="D9" s="94">
        <v>736098.54</v>
      </c>
      <c r="E9" s="94">
        <v>4075447.6599999992</v>
      </c>
      <c r="F9" s="95">
        <v>0.93570487179610495</v>
      </c>
      <c r="G9" s="96">
        <v>688770.99000000011</v>
      </c>
      <c r="H9" s="96">
        <v>3822185.2800000003</v>
      </c>
      <c r="I9" s="97">
        <v>0.65359077039525115</v>
      </c>
      <c r="J9" s="97">
        <v>0.11777931445018801</v>
      </c>
      <c r="K9" s="99">
        <v>273379.76197999995</v>
      </c>
      <c r="L9" s="99">
        <v>176794.6</v>
      </c>
      <c r="M9" s="100">
        <v>124639</v>
      </c>
      <c r="N9" s="101" t="s">
        <v>519</v>
      </c>
      <c r="O9" s="102">
        <v>14077.274576301681</v>
      </c>
      <c r="P9" s="103">
        <v>0</v>
      </c>
      <c r="Q9" s="104">
        <v>5.5492831949847359</v>
      </c>
      <c r="R9" s="105">
        <v>3644.2873080900004</v>
      </c>
      <c r="S9" s="105">
        <v>20223.182316480001</v>
      </c>
      <c r="T9" s="101">
        <v>5831198.4399999995</v>
      </c>
      <c r="U9" s="101">
        <v>34987190.640000001</v>
      </c>
      <c r="V9" s="101">
        <v>14077.274576301681</v>
      </c>
      <c r="W9" s="101">
        <v>84463.647457810075</v>
      </c>
      <c r="X9" s="106">
        <v>196004.1</v>
      </c>
      <c r="Y9" s="106">
        <v>179805.98119902518</v>
      </c>
      <c r="Z9"/>
    </row>
    <row r="10" spans="1:26" ht="14.45" customHeight="1">
      <c r="A10" s="1" t="s">
        <v>480</v>
      </c>
      <c r="B10" s="92">
        <v>151855.54999999999</v>
      </c>
      <c r="C10" s="93">
        <v>0.99967278113970803</v>
      </c>
      <c r="D10" s="94">
        <v>151805.85999999999</v>
      </c>
      <c r="E10" s="94">
        <v>457081.85</v>
      </c>
      <c r="F10" s="95">
        <v>0.93109811439426649</v>
      </c>
      <c r="G10" s="96">
        <v>141346.15</v>
      </c>
      <c r="H10" s="96">
        <v>430623.82</v>
      </c>
      <c r="I10" s="97">
        <v>1.9588936382066302</v>
      </c>
      <c r="J10" s="97">
        <v>0.64297900199761371</v>
      </c>
      <c r="K10" s="99">
        <v>247432.07402000006</v>
      </c>
      <c r="L10" s="99">
        <v>29450</v>
      </c>
      <c r="M10" s="100">
        <v>161179</v>
      </c>
      <c r="N10" s="101" t="s">
        <v>519</v>
      </c>
      <c r="O10" s="102">
        <v>464.27061437999998</v>
      </c>
      <c r="P10" s="103">
        <v>0</v>
      </c>
      <c r="Q10" s="104">
        <v>3.0465903740568812</v>
      </c>
      <c r="R10" s="105">
        <v>747.86247964999995</v>
      </c>
      <c r="S10" s="105">
        <v>2278.43063162</v>
      </c>
      <c r="T10" s="101">
        <v>180579.78</v>
      </c>
      <c r="U10" s="101">
        <v>1083478.68</v>
      </c>
      <c r="V10" s="101">
        <v>464.27061437999998</v>
      </c>
      <c r="W10" s="101">
        <v>2785.6236862799997</v>
      </c>
      <c r="X10" s="106">
        <v>146019.15999999997</v>
      </c>
      <c r="Y10" s="106">
        <v>134715.61057170891</v>
      </c>
      <c r="Z10"/>
    </row>
    <row r="11" spans="1:26" ht="14.45" customHeight="1">
      <c r="A11" s="1" t="s">
        <v>477</v>
      </c>
      <c r="B11" s="92">
        <v>260371</v>
      </c>
      <c r="C11" s="93">
        <v>1.0326994941833001</v>
      </c>
      <c r="D11" s="94">
        <v>268885</v>
      </c>
      <c r="E11" s="94">
        <v>4033275</v>
      </c>
      <c r="F11" s="95">
        <v>0.9300035331089499</v>
      </c>
      <c r="G11" s="96">
        <v>250064</v>
      </c>
      <c r="H11" s="96">
        <v>3750960</v>
      </c>
      <c r="I11" s="97">
        <v>1.4567863027065071</v>
      </c>
      <c r="J11" s="97">
        <v>9.711908684710048E-2</v>
      </c>
      <c r="K11" s="99">
        <v>0</v>
      </c>
      <c r="L11" s="99">
        <v>364289.81</v>
      </c>
      <c r="M11" s="100">
        <v>6</v>
      </c>
      <c r="N11" s="101" t="s">
        <v>12</v>
      </c>
      <c r="O11" s="102">
        <v>0</v>
      </c>
      <c r="P11" s="103">
        <v>0</v>
      </c>
      <c r="Q11" s="104">
        <v>15</v>
      </c>
      <c r="R11" s="105">
        <v>1323.088624</v>
      </c>
      <c r="S11" s="105">
        <v>19846.32936</v>
      </c>
      <c r="T11" s="101">
        <v>0</v>
      </c>
      <c r="U11" s="101">
        <v>0</v>
      </c>
      <c r="V11" s="101">
        <v>0</v>
      </c>
      <c r="W11" s="101">
        <v>0</v>
      </c>
      <c r="X11" s="106">
        <v>853826.14436961035</v>
      </c>
      <c r="Y11" s="106">
        <v>794061.2863118751</v>
      </c>
      <c r="Z11" s="52"/>
    </row>
    <row r="12" spans="1:26" ht="14.45" customHeight="1">
      <c r="A12" s="1" t="s">
        <v>478</v>
      </c>
      <c r="B12" s="92">
        <v>6357</v>
      </c>
      <c r="C12" s="93">
        <v>1.105867547585339</v>
      </c>
      <c r="D12" s="94">
        <v>7030</v>
      </c>
      <c r="E12" s="94">
        <v>105450</v>
      </c>
      <c r="F12" s="95">
        <v>0.91991465149359886</v>
      </c>
      <c r="G12" s="96">
        <v>6467</v>
      </c>
      <c r="H12" s="96">
        <v>97005</v>
      </c>
      <c r="I12" s="97">
        <v>9.4598732024122469</v>
      </c>
      <c r="J12" s="97">
        <v>0.63065821349414974</v>
      </c>
      <c r="K12" s="99">
        <v>0</v>
      </c>
      <c r="L12" s="99">
        <v>61177</v>
      </c>
      <c r="M12" s="100">
        <v>1</v>
      </c>
      <c r="N12" s="101" t="s">
        <v>12</v>
      </c>
      <c r="O12" s="102">
        <v>0</v>
      </c>
      <c r="P12" s="103">
        <v>0</v>
      </c>
      <c r="Q12" s="104">
        <v>15</v>
      </c>
      <c r="R12" s="105">
        <v>34.216896999999996</v>
      </c>
      <c r="S12" s="105">
        <v>513.25345499999992</v>
      </c>
      <c r="T12" s="101">
        <v>0</v>
      </c>
      <c r="U12" s="101">
        <v>0</v>
      </c>
      <c r="V12" s="101">
        <v>0</v>
      </c>
      <c r="W12" s="101">
        <v>0</v>
      </c>
      <c r="X12" s="106">
        <v>61177</v>
      </c>
      <c r="Y12" s="106">
        <v>61177</v>
      </c>
      <c r="Z12"/>
    </row>
    <row r="13" spans="1:26" ht="14.45" customHeight="1">
      <c r="A13" s="1" t="s">
        <v>494</v>
      </c>
      <c r="B13" s="92">
        <v>0</v>
      </c>
      <c r="C13" s="93" t="s">
        <v>521</v>
      </c>
      <c r="D13" s="94">
        <v>0</v>
      </c>
      <c r="E13" s="94">
        <v>0</v>
      </c>
      <c r="F13" s="95" t="s">
        <v>521</v>
      </c>
      <c r="G13" s="96">
        <v>0</v>
      </c>
      <c r="H13" s="96">
        <v>0</v>
      </c>
      <c r="I13" s="97" t="s">
        <v>521</v>
      </c>
      <c r="J13" s="97" t="s">
        <v>521</v>
      </c>
      <c r="K13" s="99">
        <v>0</v>
      </c>
      <c r="L13" s="99">
        <v>17700</v>
      </c>
      <c r="M13" s="100">
        <v>0</v>
      </c>
      <c r="N13" s="101" t="s">
        <v>12</v>
      </c>
      <c r="O13" s="102">
        <v>0</v>
      </c>
      <c r="P13" s="103">
        <v>0</v>
      </c>
      <c r="Q13" s="104" t="s">
        <v>521</v>
      </c>
      <c r="R13" s="105">
        <v>0</v>
      </c>
      <c r="S13" s="105">
        <v>0</v>
      </c>
      <c r="T13" s="101">
        <v>0</v>
      </c>
      <c r="U13" s="101">
        <v>0</v>
      </c>
      <c r="V13" s="101">
        <v>0</v>
      </c>
      <c r="W13" s="101">
        <v>0</v>
      </c>
      <c r="X13" s="106">
        <v>17700</v>
      </c>
      <c r="Y13" s="106">
        <v>17700</v>
      </c>
      <c r="Z13"/>
    </row>
    <row r="14" spans="1:26" ht="14.45" customHeight="1">
      <c r="A14" s="1" t="s">
        <v>495</v>
      </c>
      <c r="B14" s="92">
        <v>0</v>
      </c>
      <c r="C14" s="93" t="s">
        <v>521</v>
      </c>
      <c r="D14" s="94">
        <v>0</v>
      </c>
      <c r="E14" s="94">
        <v>0</v>
      </c>
      <c r="F14" s="95" t="s">
        <v>521</v>
      </c>
      <c r="G14" s="96">
        <v>0</v>
      </c>
      <c r="H14" s="96">
        <v>0</v>
      </c>
      <c r="I14" s="97" t="s">
        <v>521</v>
      </c>
      <c r="J14" s="97" t="s">
        <v>521</v>
      </c>
      <c r="K14" s="99">
        <v>0</v>
      </c>
      <c r="L14" s="99">
        <v>66400</v>
      </c>
      <c r="M14" s="100">
        <v>0</v>
      </c>
      <c r="N14" s="101" t="s">
        <v>12</v>
      </c>
      <c r="O14" s="102">
        <v>0</v>
      </c>
      <c r="P14" s="103">
        <v>0</v>
      </c>
      <c r="Q14" s="104" t="s">
        <v>521</v>
      </c>
      <c r="R14" s="105">
        <v>0</v>
      </c>
      <c r="S14" s="105">
        <v>0</v>
      </c>
      <c r="T14" s="101">
        <v>0</v>
      </c>
      <c r="U14" s="101">
        <v>0</v>
      </c>
      <c r="V14" s="101">
        <v>0</v>
      </c>
      <c r="W14" s="101">
        <v>0</v>
      </c>
      <c r="X14" s="106">
        <v>66400</v>
      </c>
      <c r="Y14" s="106">
        <v>66400</v>
      </c>
      <c r="Z14"/>
    </row>
    <row r="15" spans="1:26" ht="14.45" customHeight="1">
      <c r="A15" s="1" t="s">
        <v>461</v>
      </c>
      <c r="B15" s="92">
        <v>8229</v>
      </c>
      <c r="C15" s="93">
        <v>0.72244501154453766</v>
      </c>
      <c r="D15" s="94">
        <v>5945</v>
      </c>
      <c r="E15" s="94">
        <v>73011</v>
      </c>
      <c r="F15" s="95">
        <v>0.82977291841883938</v>
      </c>
      <c r="G15" s="96">
        <v>4933</v>
      </c>
      <c r="H15" s="96">
        <v>60531</v>
      </c>
      <c r="I15" s="97">
        <v>5.0817028177579564</v>
      </c>
      <c r="J15" s="97">
        <v>0.41413556689960518</v>
      </c>
      <c r="K15" s="99">
        <v>15773.039999999999</v>
      </c>
      <c r="L15" s="99">
        <v>9295</v>
      </c>
      <c r="M15" s="100">
        <v>12</v>
      </c>
      <c r="N15" s="101" t="s">
        <v>12</v>
      </c>
      <c r="O15" s="102">
        <v>75.661208886894073</v>
      </c>
      <c r="P15" s="103">
        <v>0</v>
      </c>
      <c r="Q15" s="104">
        <v>12.270626393675249</v>
      </c>
      <c r="R15" s="105">
        <v>26.100503</v>
      </c>
      <c r="S15" s="105">
        <v>320.269521</v>
      </c>
      <c r="T15" s="101">
        <v>18903</v>
      </c>
      <c r="U15" s="101">
        <v>283545</v>
      </c>
      <c r="V15" s="101">
        <v>75.661208886894073</v>
      </c>
      <c r="W15" s="101">
        <v>1134.9181333034112</v>
      </c>
      <c r="X15" s="106">
        <v>33981</v>
      </c>
      <c r="Y15" s="106">
        <v>27264.955836441452</v>
      </c>
      <c r="Z15"/>
    </row>
    <row r="16" spans="1:26" ht="14.45" customHeight="1">
      <c r="A16" s="1" t="s">
        <v>481</v>
      </c>
      <c r="B16" s="92">
        <v>347520</v>
      </c>
      <c r="C16" s="93">
        <v>0.57564168968692453</v>
      </c>
      <c r="D16" s="94">
        <v>200047</v>
      </c>
      <c r="E16" s="94">
        <v>1322138.06</v>
      </c>
      <c r="F16" s="95">
        <v>0.94273845646273124</v>
      </c>
      <c r="G16" s="96">
        <v>188592</v>
      </c>
      <c r="H16" s="96">
        <v>1246764.5</v>
      </c>
      <c r="I16" s="97">
        <v>1.4907797255450921</v>
      </c>
      <c r="J16" s="97">
        <v>0.22550299595472922</v>
      </c>
      <c r="K16" s="99">
        <v>185572.62999999998</v>
      </c>
      <c r="L16" s="99">
        <v>95576.5</v>
      </c>
      <c r="M16" s="100">
        <v>155907</v>
      </c>
      <c r="N16" s="101" t="s">
        <v>519</v>
      </c>
      <c r="O16" s="102">
        <v>3795.3789425360142</v>
      </c>
      <c r="P16" s="103">
        <v>0.28800000000000003</v>
      </c>
      <c r="Q16" s="104">
        <v>6.6109087341986932</v>
      </c>
      <c r="R16" s="105">
        <v>997.84027199999991</v>
      </c>
      <c r="S16" s="105">
        <v>6596.6309695</v>
      </c>
      <c r="T16" s="101">
        <v>1510132</v>
      </c>
      <c r="U16" s="101">
        <v>9230919</v>
      </c>
      <c r="V16" s="101">
        <v>3795.3789425360142</v>
      </c>
      <c r="W16" s="101">
        <v>24485.279058211177</v>
      </c>
      <c r="X16" s="106">
        <v>95576.5</v>
      </c>
      <c r="Y16" s="106">
        <v>95576.5</v>
      </c>
      <c r="Z16"/>
    </row>
    <row r="17" spans="1:26" ht="14.45" customHeight="1">
      <c r="A17" s="1" t="s">
        <v>413</v>
      </c>
      <c r="B17" s="92">
        <v>1939.8600000000001</v>
      </c>
      <c r="C17" s="93">
        <v>1.0000051550111864</v>
      </c>
      <c r="D17" s="94">
        <v>1939.8700000000001</v>
      </c>
      <c r="E17" s="94">
        <v>40274.950000000004</v>
      </c>
      <c r="F17" s="95">
        <v>1</v>
      </c>
      <c r="G17" s="96">
        <v>1939.8700000000001</v>
      </c>
      <c r="H17" s="96">
        <v>40274.950000000004</v>
      </c>
      <c r="I17" s="97">
        <v>33.127054905741112</v>
      </c>
      <c r="J17" s="97">
        <v>1.5955868349929672</v>
      </c>
      <c r="K17" s="99">
        <v>27772.13</v>
      </c>
      <c r="L17" s="99">
        <v>36490.050000000003</v>
      </c>
      <c r="M17" s="100">
        <v>2275</v>
      </c>
      <c r="N17" s="101" t="s">
        <v>12</v>
      </c>
      <c r="O17" s="102">
        <v>104.6446638</v>
      </c>
      <c r="P17" s="103">
        <v>0.14400000000000002</v>
      </c>
      <c r="Q17" s="104">
        <v>20.761674751400868</v>
      </c>
      <c r="R17" s="105">
        <v>10.26385217</v>
      </c>
      <c r="S17" s="105">
        <v>213.09476045000002</v>
      </c>
      <c r="T17" s="101">
        <v>2276.38</v>
      </c>
      <c r="U17" s="101">
        <v>22763.71</v>
      </c>
      <c r="V17" s="101">
        <v>104.6446638</v>
      </c>
      <c r="W17" s="101">
        <v>1978.8466380000002</v>
      </c>
      <c r="X17" s="106">
        <v>36490.050000000003</v>
      </c>
      <c r="Y17" s="106">
        <v>34385.830423640138</v>
      </c>
      <c r="Z17"/>
    </row>
    <row r="18" spans="1:26" ht="14.45" customHeight="1">
      <c r="A18" s="1" t="s">
        <v>482</v>
      </c>
      <c r="B18" s="92">
        <v>10609.41</v>
      </c>
      <c r="C18" s="93">
        <v>0.99955793960267347</v>
      </c>
      <c r="D18" s="94">
        <v>10604.72</v>
      </c>
      <c r="E18" s="94">
        <v>239768.49659999993</v>
      </c>
      <c r="F18" s="95">
        <v>1</v>
      </c>
      <c r="G18" s="96">
        <v>10604.72</v>
      </c>
      <c r="H18" s="96">
        <v>239768.49659999993</v>
      </c>
      <c r="I18" s="97">
        <v>31.139208767416779</v>
      </c>
      <c r="J18" s="97">
        <v>1.3772559559853375</v>
      </c>
      <c r="K18" s="99">
        <v>102328.57000000002</v>
      </c>
      <c r="L18" s="99">
        <v>227894.02000000002</v>
      </c>
      <c r="M18" s="100">
        <v>42977</v>
      </c>
      <c r="N18" s="101" t="s">
        <v>519</v>
      </c>
      <c r="O18" s="102">
        <v>186.48000000000002</v>
      </c>
      <c r="P18" s="103">
        <v>0.14400000000000002</v>
      </c>
      <c r="Q18" s="104">
        <v>22.609601818812749</v>
      </c>
      <c r="R18" s="105">
        <v>56.109573519999991</v>
      </c>
      <c r="S18" s="105">
        <v>1268.6151155105995</v>
      </c>
      <c r="T18" s="101">
        <v>0</v>
      </c>
      <c r="U18" s="101">
        <v>0</v>
      </c>
      <c r="V18" s="101">
        <v>186.48000000000002</v>
      </c>
      <c r="W18" s="101">
        <v>3729.6000000000004</v>
      </c>
      <c r="X18" s="106">
        <v>227894.02000000002</v>
      </c>
      <c r="Y18" s="106">
        <v>224737.69063546023</v>
      </c>
      <c r="Z18"/>
    </row>
    <row r="19" spans="1:26" ht="14.45" customHeight="1">
      <c r="A19" s="1" t="s">
        <v>401</v>
      </c>
      <c r="B19" s="92">
        <v>7750.8399999999992</v>
      </c>
      <c r="C19" s="93">
        <v>0.99807633753244818</v>
      </c>
      <c r="D19" s="94">
        <v>7735.93</v>
      </c>
      <c r="E19" s="94">
        <v>79572.901000000013</v>
      </c>
      <c r="F19" s="95">
        <v>1</v>
      </c>
      <c r="G19" s="96">
        <v>7735.93</v>
      </c>
      <c r="H19" s="96">
        <v>79572.901000000013</v>
      </c>
      <c r="I19" s="97">
        <v>8.5759023155586966</v>
      </c>
      <c r="J19" s="97">
        <v>0.83373333341208677</v>
      </c>
      <c r="K19" s="99">
        <v>52011.599999999991</v>
      </c>
      <c r="L19" s="99">
        <v>14330.98</v>
      </c>
      <c r="M19" s="100">
        <v>620</v>
      </c>
      <c r="N19" s="101" t="s">
        <v>12</v>
      </c>
      <c r="O19" s="102">
        <v>926.51558249999994</v>
      </c>
      <c r="P19" s="103">
        <v>0</v>
      </c>
      <c r="Q19" s="104">
        <v>10.286145427892963</v>
      </c>
      <c r="R19" s="105">
        <v>40.930805630000002</v>
      </c>
      <c r="S19" s="105">
        <v>421.02021919100002</v>
      </c>
      <c r="T19" s="101">
        <v>184933.25</v>
      </c>
      <c r="U19" s="101">
        <v>1849332.54</v>
      </c>
      <c r="V19" s="101">
        <v>926.51558249999994</v>
      </c>
      <c r="W19" s="101">
        <v>9265.1558249999998</v>
      </c>
      <c r="X19" s="106">
        <v>14330.98</v>
      </c>
      <c r="Y19" s="106">
        <v>14330.98</v>
      </c>
      <c r="Z19"/>
    </row>
    <row r="20" spans="1:26" ht="14.45" customHeight="1">
      <c r="A20" s="1" t="s">
        <v>430</v>
      </c>
      <c r="B20" s="92">
        <v>597.1099999999999</v>
      </c>
      <c r="C20" s="93">
        <v>0.99732042672204468</v>
      </c>
      <c r="D20" s="94">
        <v>595.51</v>
      </c>
      <c r="E20" s="94">
        <v>6930.7300000000032</v>
      </c>
      <c r="F20" s="95">
        <v>1</v>
      </c>
      <c r="G20" s="96">
        <v>595.51</v>
      </c>
      <c r="H20" s="96">
        <v>6930.7300000000032</v>
      </c>
      <c r="I20" s="97">
        <v>0</v>
      </c>
      <c r="J20" s="97">
        <v>0</v>
      </c>
      <c r="K20" s="99">
        <v>0</v>
      </c>
      <c r="L20" s="99">
        <v>0</v>
      </c>
      <c r="M20" s="100">
        <v>60</v>
      </c>
      <c r="N20" s="101" t="s">
        <v>12</v>
      </c>
      <c r="O20" s="102">
        <v>110.0806719</v>
      </c>
      <c r="P20" s="103">
        <v>0</v>
      </c>
      <c r="Q20" s="104">
        <v>11.638310019982878</v>
      </c>
      <c r="R20" s="105">
        <v>3.1508434099999998</v>
      </c>
      <c r="S20" s="105">
        <v>36.670492430000017</v>
      </c>
      <c r="T20" s="101">
        <v>21972.190000000002</v>
      </c>
      <c r="U20" s="101">
        <v>219721.84</v>
      </c>
      <c r="V20" s="101">
        <v>110.0806719</v>
      </c>
      <c r="W20" s="101">
        <v>1100.8067190000002</v>
      </c>
      <c r="X20" s="106">
        <v>677</v>
      </c>
      <c r="Y20" s="106">
        <v>677</v>
      </c>
      <c r="Z20"/>
    </row>
    <row r="21" spans="1:26" ht="14.45" customHeight="1">
      <c r="A21" s="1" t="s">
        <v>431</v>
      </c>
      <c r="B21" s="92">
        <v>156.05000000000001</v>
      </c>
      <c r="C21" s="93">
        <v>1</v>
      </c>
      <c r="D21" s="94">
        <v>156.05000000000001</v>
      </c>
      <c r="E21" s="94">
        <v>1536.3500000000004</v>
      </c>
      <c r="F21" s="95">
        <v>1</v>
      </c>
      <c r="G21" s="96">
        <v>156.05000000000001</v>
      </c>
      <c r="H21" s="96">
        <v>1536.3500000000004</v>
      </c>
      <c r="I21" s="97">
        <v>0</v>
      </c>
      <c r="J21" s="97">
        <v>0</v>
      </c>
      <c r="K21" s="99">
        <v>0</v>
      </c>
      <c r="L21" s="99">
        <v>0</v>
      </c>
      <c r="M21" s="100">
        <v>7</v>
      </c>
      <c r="N21" s="101" t="s">
        <v>12</v>
      </c>
      <c r="O21" s="102">
        <v>0</v>
      </c>
      <c r="P21" s="103">
        <v>0</v>
      </c>
      <c r="Q21" s="104">
        <v>9.8452419096443471</v>
      </c>
      <c r="R21" s="105">
        <v>0.82566055000000005</v>
      </c>
      <c r="S21" s="105">
        <v>8.1288278500000022</v>
      </c>
      <c r="T21" s="101">
        <v>0</v>
      </c>
      <c r="U21" s="101">
        <v>0</v>
      </c>
      <c r="V21" s="101">
        <v>0</v>
      </c>
      <c r="W21" s="101">
        <v>0</v>
      </c>
      <c r="X21" s="106">
        <v>105</v>
      </c>
      <c r="Y21" s="106">
        <v>105</v>
      </c>
      <c r="Z21"/>
    </row>
    <row r="22" spans="1:26" ht="14.45" customHeight="1">
      <c r="A22" s="1" t="s">
        <v>509</v>
      </c>
      <c r="B22" s="92">
        <v>22263.53</v>
      </c>
      <c r="C22" s="93">
        <v>0.99999910166986095</v>
      </c>
      <c r="D22" s="94">
        <v>22263.51</v>
      </c>
      <c r="E22" s="94">
        <v>205568.19999999995</v>
      </c>
      <c r="F22" s="95">
        <v>1</v>
      </c>
      <c r="G22" s="96">
        <v>22263.51</v>
      </c>
      <c r="H22" s="96">
        <v>205568.19999999995</v>
      </c>
      <c r="I22" s="97">
        <v>3.1270675648179469</v>
      </c>
      <c r="J22" s="98">
        <v>0.33866862676231058</v>
      </c>
      <c r="K22" s="99">
        <v>45595.469999999994</v>
      </c>
      <c r="L22" s="99">
        <v>24024.03</v>
      </c>
      <c r="M22" s="100">
        <v>8073</v>
      </c>
      <c r="N22" s="101" t="s">
        <v>8</v>
      </c>
      <c r="O22" s="102">
        <v>11703.3314931</v>
      </c>
      <c r="P22" s="103">
        <v>0</v>
      </c>
      <c r="Q22" s="104">
        <v>9.2334137788695472</v>
      </c>
      <c r="R22" s="105">
        <v>117.79623140999999</v>
      </c>
      <c r="S22" s="105">
        <v>1087.6613461999998</v>
      </c>
      <c r="T22" s="101">
        <v>2335994.3099999996</v>
      </c>
      <c r="U22" s="101">
        <v>17930861.359999999</v>
      </c>
      <c r="V22" s="101">
        <v>11703.3314931</v>
      </c>
      <c r="W22" s="101">
        <v>89833.615313400005</v>
      </c>
      <c r="X22" s="106">
        <v>29723.934945167475</v>
      </c>
      <c r="Y22" s="106">
        <v>29723.934945167475</v>
      </c>
      <c r="Z22"/>
    </row>
    <row r="23" spans="1:26" ht="14.45" customHeight="1">
      <c r="A23" s="1" t="s">
        <v>508</v>
      </c>
      <c r="B23" s="92">
        <v>65983</v>
      </c>
      <c r="C23" s="93">
        <v>1</v>
      </c>
      <c r="D23" s="94">
        <v>65983</v>
      </c>
      <c r="E23" s="94">
        <v>976618</v>
      </c>
      <c r="F23" s="95">
        <v>1</v>
      </c>
      <c r="G23" s="96">
        <v>65983</v>
      </c>
      <c r="H23" s="96">
        <v>976618</v>
      </c>
      <c r="I23" s="97">
        <v>1.2421119076125666</v>
      </c>
      <c r="J23" s="97">
        <v>8.3920499110194557E-2</v>
      </c>
      <c r="K23" s="99">
        <v>13632.12</v>
      </c>
      <c r="L23" s="99">
        <v>68326.149999999994</v>
      </c>
      <c r="M23" s="100">
        <v>22660</v>
      </c>
      <c r="N23" s="101" t="s">
        <v>8</v>
      </c>
      <c r="O23" s="102">
        <v>12495.861840000001</v>
      </c>
      <c r="P23" s="103">
        <v>0</v>
      </c>
      <c r="Q23" s="104">
        <v>14.801054817149872</v>
      </c>
      <c r="R23" s="105">
        <v>349.11605299999997</v>
      </c>
      <c r="S23" s="105">
        <v>5167.2858379999998</v>
      </c>
      <c r="T23" s="101">
        <v>2494184</v>
      </c>
      <c r="U23" s="101">
        <v>18084368</v>
      </c>
      <c r="V23" s="101">
        <v>12495.861840000001</v>
      </c>
      <c r="W23" s="101">
        <v>90602.683680000002</v>
      </c>
      <c r="X23" s="106">
        <v>68326.149999999994</v>
      </c>
      <c r="Y23" s="106">
        <v>68326.149999999994</v>
      </c>
      <c r="Z23"/>
    </row>
    <row r="24" spans="1:26" ht="14.45" customHeight="1">
      <c r="A24" s="1" t="s">
        <v>507</v>
      </c>
      <c r="B24" s="92">
        <v>32848.520000000004</v>
      </c>
      <c r="C24" s="93">
        <v>1.0040665454638442</v>
      </c>
      <c r="D24" s="94">
        <v>32982.1</v>
      </c>
      <c r="E24" s="94">
        <v>913604.79999999958</v>
      </c>
      <c r="F24" s="95">
        <v>1</v>
      </c>
      <c r="G24" s="96">
        <v>32982.1</v>
      </c>
      <c r="H24" s="96">
        <v>913604.79999999958</v>
      </c>
      <c r="I24" s="97">
        <v>16.508349892820654</v>
      </c>
      <c r="J24" s="97">
        <v>0.59596889924396224</v>
      </c>
      <c r="K24" s="99">
        <v>229705.64700000006</v>
      </c>
      <c r="L24" s="99">
        <v>314774.40000000002</v>
      </c>
      <c r="M24" s="100">
        <v>92307</v>
      </c>
      <c r="N24" s="101" t="s">
        <v>12</v>
      </c>
      <c r="O24" s="102">
        <v>0</v>
      </c>
      <c r="P24" s="103">
        <v>0</v>
      </c>
      <c r="Q24" s="104">
        <v>27.700019101270072</v>
      </c>
      <c r="R24" s="105">
        <v>174.50829109999998</v>
      </c>
      <c r="S24" s="105">
        <v>4833.8829967999973</v>
      </c>
      <c r="T24" s="101">
        <v>0</v>
      </c>
      <c r="U24" s="101">
        <v>0</v>
      </c>
      <c r="V24" s="101">
        <v>0</v>
      </c>
      <c r="W24" s="101">
        <v>0</v>
      </c>
      <c r="X24" s="106">
        <v>314774.40000000002</v>
      </c>
      <c r="Y24" s="106">
        <v>314774.40000000002</v>
      </c>
      <c r="Z24"/>
    </row>
    <row r="25" spans="1:26" ht="14.45" customHeight="1">
      <c r="A25" s="61" t="s">
        <v>486</v>
      </c>
      <c r="B25" s="92">
        <v>1116.93</v>
      </c>
      <c r="C25" s="93">
        <v>1</v>
      </c>
      <c r="D25" s="94">
        <v>1116.93</v>
      </c>
      <c r="E25" s="94">
        <v>3350.79</v>
      </c>
      <c r="F25" s="95">
        <v>1</v>
      </c>
      <c r="G25" s="94">
        <v>1116.93</v>
      </c>
      <c r="H25" s="96">
        <v>3350.79</v>
      </c>
      <c r="I25" s="97">
        <v>22.165205518698581</v>
      </c>
      <c r="J25" s="97">
        <v>7.3884018395661943</v>
      </c>
      <c r="K25" s="99">
        <v>22656.983000000007</v>
      </c>
      <c r="L25" s="99">
        <v>2100</v>
      </c>
      <c r="M25" s="100">
        <v>6</v>
      </c>
      <c r="N25" s="101" t="s">
        <v>12</v>
      </c>
      <c r="O25" s="102">
        <v>0</v>
      </c>
      <c r="P25" s="103">
        <v>0</v>
      </c>
      <c r="Q25" s="104">
        <v>3</v>
      </c>
      <c r="R25" s="105">
        <v>5.9096766299999999</v>
      </c>
      <c r="S25" s="105">
        <v>17.72902989</v>
      </c>
      <c r="T25" s="101">
        <v>0</v>
      </c>
      <c r="U25" s="101">
        <v>0</v>
      </c>
      <c r="V25" s="101">
        <v>0</v>
      </c>
      <c r="W25" s="101">
        <v>0</v>
      </c>
      <c r="X25" s="106">
        <v>3433.6181590106462</v>
      </c>
      <c r="Y25" s="106">
        <v>3433.6181590106462</v>
      </c>
      <c r="Z25"/>
    </row>
    <row r="26" spans="1:26" ht="14.45" customHeight="1">
      <c r="A26" s="2" t="s">
        <v>487</v>
      </c>
      <c r="B26" s="92">
        <v>38331.960000000006</v>
      </c>
      <c r="C26" s="93">
        <v>0.99999869560544252</v>
      </c>
      <c r="D26" s="94">
        <v>38331.910000000003</v>
      </c>
      <c r="E26" s="94">
        <v>359331.37000000011</v>
      </c>
      <c r="F26" s="95">
        <v>1.0830000383492502</v>
      </c>
      <c r="G26" s="94">
        <v>41513.460000000006</v>
      </c>
      <c r="H26" s="96">
        <v>389155.96000000008</v>
      </c>
      <c r="I26" s="97">
        <v>2.0441025633613772</v>
      </c>
      <c r="J26" s="97">
        <v>0.21805594343203683</v>
      </c>
      <c r="K26" s="99">
        <v>40373.740000000005</v>
      </c>
      <c r="L26" s="99">
        <v>44484.03</v>
      </c>
      <c r="M26" s="100">
        <v>13671</v>
      </c>
      <c r="N26" s="101" t="s">
        <v>8</v>
      </c>
      <c r="O26" s="102">
        <v>20137.6430938392</v>
      </c>
      <c r="P26" s="103">
        <v>0</v>
      </c>
      <c r="Q26" s="104">
        <v>9.3742116412363607</v>
      </c>
      <c r="R26" s="105">
        <v>219.64771686000003</v>
      </c>
      <c r="S26" s="105">
        <v>2059.0241843600002</v>
      </c>
      <c r="T26" s="101">
        <v>3711439.5500000007</v>
      </c>
      <c r="U26" s="101">
        <v>28488650.57</v>
      </c>
      <c r="V26" s="101">
        <v>20137.6430938392</v>
      </c>
      <c r="W26" s="101">
        <v>154574.59612519154</v>
      </c>
      <c r="X26" s="106">
        <v>50335.180804581265</v>
      </c>
      <c r="Y26" s="106">
        <v>54512.919285418429</v>
      </c>
      <c r="Z26"/>
    </row>
    <row r="27" spans="1:26" ht="14.45" customHeight="1">
      <c r="A27" s="2" t="s">
        <v>17</v>
      </c>
      <c r="B27" s="92">
        <v>71799.490000000005</v>
      </c>
      <c r="C27" s="93">
        <v>0.98816732542250652</v>
      </c>
      <c r="D27" s="94">
        <v>70949.91</v>
      </c>
      <c r="E27" s="94">
        <v>807743.90999999992</v>
      </c>
      <c r="F27" s="95">
        <v>1.0313319636346259</v>
      </c>
      <c r="G27" s="94">
        <v>73172.909999999989</v>
      </c>
      <c r="H27" s="96">
        <v>827437.8899999999</v>
      </c>
      <c r="I27" s="97">
        <v>3.2143723681346015</v>
      </c>
      <c r="J27" s="97">
        <v>0.28425696096658087</v>
      </c>
      <c r="K27" s="99">
        <v>65089.59</v>
      </c>
      <c r="L27" s="99">
        <v>170115.39</v>
      </c>
      <c r="M27" s="100">
        <v>3773</v>
      </c>
      <c r="N27" s="101" t="s">
        <v>12</v>
      </c>
      <c r="O27" s="102">
        <v>5780.8710042759149</v>
      </c>
      <c r="P27" s="103">
        <v>0</v>
      </c>
      <c r="Q27" s="104">
        <v>11.307981191399932</v>
      </c>
      <c r="R27" s="105">
        <v>387.15786680999992</v>
      </c>
      <c r="S27" s="105">
        <v>4377.9738759899992</v>
      </c>
      <c r="T27" s="101">
        <v>977462.72</v>
      </c>
      <c r="U27" s="101">
        <v>9774627.209999999</v>
      </c>
      <c r="V27" s="101">
        <v>5780.8710042759149</v>
      </c>
      <c r="W27" s="101">
        <v>57808.710042759158</v>
      </c>
      <c r="X27" s="106">
        <v>170115.39</v>
      </c>
      <c r="Y27" s="106">
        <v>170115.39</v>
      </c>
      <c r="Z27"/>
    </row>
    <row r="28" spans="1:26" ht="14.45" customHeight="1">
      <c r="A28" s="62" t="s">
        <v>488</v>
      </c>
      <c r="B28" s="92">
        <v>8480.630000000001</v>
      </c>
      <c r="C28" s="93">
        <v>1.000004716630722</v>
      </c>
      <c r="D28" s="94">
        <v>8480.67</v>
      </c>
      <c r="E28" s="94">
        <v>99245.738399999987</v>
      </c>
      <c r="F28" s="95">
        <v>1.0996595787832806</v>
      </c>
      <c r="G28" s="94">
        <v>9325.850000000004</v>
      </c>
      <c r="H28" s="96">
        <v>108617.80040000004</v>
      </c>
      <c r="I28" s="97">
        <v>3.3399722277325905</v>
      </c>
      <c r="J28" s="97">
        <v>0.28676772946324536</v>
      </c>
      <c r="K28" s="99">
        <v>22597.639999999996</v>
      </c>
      <c r="L28" s="99">
        <v>8550.44</v>
      </c>
      <c r="M28" s="100">
        <v>1359</v>
      </c>
      <c r="N28" s="101" t="s">
        <v>12</v>
      </c>
      <c r="O28" s="102">
        <v>2972.2115822228534</v>
      </c>
      <c r="P28" s="103">
        <v>0</v>
      </c>
      <c r="Q28" s="104">
        <v>11.64695983744109</v>
      </c>
      <c r="R28" s="105">
        <v>49.343072350000021</v>
      </c>
      <c r="S28" s="105">
        <v>574.69678191640014</v>
      </c>
      <c r="T28" s="101">
        <v>502557.39</v>
      </c>
      <c r="U28" s="101">
        <v>5025573.99</v>
      </c>
      <c r="V28" s="101">
        <v>2972.2115822228534</v>
      </c>
      <c r="W28" s="101">
        <v>29722.115822228541</v>
      </c>
      <c r="X28" s="106">
        <v>8550.44</v>
      </c>
      <c r="Y28" s="106">
        <v>9111.3951085026474</v>
      </c>
      <c r="Z28"/>
    </row>
    <row r="29" spans="1:26" ht="14.45" customHeight="1">
      <c r="A29" s="61" t="s">
        <v>489</v>
      </c>
      <c r="B29" s="92">
        <v>31715.59</v>
      </c>
      <c r="C29" s="93">
        <v>1</v>
      </c>
      <c r="D29" s="94">
        <v>31715.59</v>
      </c>
      <c r="E29" s="94">
        <v>348871.49000000005</v>
      </c>
      <c r="F29" s="95">
        <v>1.0288498495534846</v>
      </c>
      <c r="G29" s="94">
        <v>32630.58</v>
      </c>
      <c r="H29" s="96">
        <v>358936.38</v>
      </c>
      <c r="I29" s="97">
        <v>1.2374150260277323</v>
      </c>
      <c r="J29" s="97">
        <v>0.11249227509343022</v>
      </c>
      <c r="K29" s="99">
        <v>30577.570000000007</v>
      </c>
      <c r="L29" s="99">
        <v>9800</v>
      </c>
      <c r="M29" s="100">
        <v>392</v>
      </c>
      <c r="N29" s="101" t="s">
        <v>12</v>
      </c>
      <c r="O29" s="102">
        <v>0</v>
      </c>
      <c r="P29" s="103">
        <v>0</v>
      </c>
      <c r="Q29" s="104">
        <v>11</v>
      </c>
      <c r="R29" s="105">
        <v>172.64839878000001</v>
      </c>
      <c r="S29" s="105">
        <v>1899.13238658</v>
      </c>
      <c r="T29" s="101">
        <v>0</v>
      </c>
      <c r="U29" s="101">
        <v>0</v>
      </c>
      <c r="V29" s="101">
        <v>0</v>
      </c>
      <c r="W29" s="101">
        <v>0</v>
      </c>
      <c r="X29" s="106">
        <v>30968</v>
      </c>
      <c r="Y29" s="106">
        <v>31861.422382227935</v>
      </c>
      <c r="Z29"/>
    </row>
    <row r="30" spans="1:26" ht="14.45" customHeight="1">
      <c r="A30" s="61" t="s">
        <v>490</v>
      </c>
      <c r="B30" s="92">
        <v>203781.24000000002</v>
      </c>
      <c r="C30" s="93">
        <v>0.99992889433786969</v>
      </c>
      <c r="D30" s="94">
        <v>203766.75000000009</v>
      </c>
      <c r="E30" s="94">
        <v>4049532.5814394751</v>
      </c>
      <c r="F30" s="95">
        <v>0.83211269748376471</v>
      </c>
      <c r="G30" s="94">
        <v>169556.9</v>
      </c>
      <c r="H30" s="96">
        <v>3364010.3241999992</v>
      </c>
      <c r="I30" s="97">
        <v>1.816481134061781</v>
      </c>
      <c r="J30" s="97">
        <v>9.1556469902703178E-2</v>
      </c>
      <c r="K30" s="99">
        <v>92146.609999999986</v>
      </c>
      <c r="L30" s="99">
        <v>215850.3</v>
      </c>
      <c r="M30" s="100">
        <v>171004.38</v>
      </c>
      <c r="N30" s="101" t="s">
        <v>519</v>
      </c>
      <c r="O30" s="102">
        <v>27020.472262806121</v>
      </c>
      <c r="P30" s="103">
        <v>0.57600000000000007</v>
      </c>
      <c r="Q30" s="104">
        <v>19.84000842313111</v>
      </c>
      <c r="R30" s="105">
        <v>897.12555789999988</v>
      </c>
      <c r="S30" s="105">
        <v>17798.978625342195</v>
      </c>
      <c r="T30" s="101">
        <v>0</v>
      </c>
      <c r="U30" s="101">
        <v>0</v>
      </c>
      <c r="V30" s="101">
        <v>27020.472262806121</v>
      </c>
      <c r="W30" s="101">
        <v>540409.44525612239</v>
      </c>
      <c r="X30" s="106">
        <v>702967.34864805569</v>
      </c>
      <c r="Y30" s="106">
        <v>525889.65447963064</v>
      </c>
      <c r="Z30"/>
    </row>
    <row r="31" spans="1:26" ht="14.45" customHeight="1">
      <c r="A31" s="62" t="s">
        <v>491</v>
      </c>
      <c r="B31" s="92">
        <v>830.24</v>
      </c>
      <c r="C31" s="93">
        <v>1.0001204470996339</v>
      </c>
      <c r="D31" s="94">
        <v>830.34</v>
      </c>
      <c r="E31" s="94">
        <v>8130.0599999999995</v>
      </c>
      <c r="F31" s="95">
        <v>1.0891923790254596</v>
      </c>
      <c r="G31" s="94">
        <v>904.40000000000009</v>
      </c>
      <c r="H31" s="96">
        <v>8863.7691999999988</v>
      </c>
      <c r="I31" s="97">
        <v>21.000132684652808</v>
      </c>
      <c r="J31" s="97">
        <v>2.1427137340173528</v>
      </c>
      <c r="K31" s="99">
        <v>16252.330000000002</v>
      </c>
      <c r="L31" s="99">
        <v>2740.19</v>
      </c>
      <c r="M31" s="100">
        <v>88</v>
      </c>
      <c r="N31" s="101" t="s">
        <v>12</v>
      </c>
      <c r="O31" s="102">
        <v>722.99744276599449</v>
      </c>
      <c r="P31" s="103">
        <v>0</v>
      </c>
      <c r="Q31" s="104">
        <v>9.8007178239716914</v>
      </c>
      <c r="R31" s="105">
        <v>4.7851803999999998</v>
      </c>
      <c r="S31" s="105">
        <v>46.898202837199989</v>
      </c>
      <c r="T31" s="101">
        <v>131838.86000000002</v>
      </c>
      <c r="U31" s="101">
        <v>1318388.54</v>
      </c>
      <c r="V31" s="101">
        <v>722.99744276599449</v>
      </c>
      <c r="W31" s="101">
        <v>7229.974427659944</v>
      </c>
      <c r="X31" s="106">
        <v>2740.19</v>
      </c>
      <c r="Y31" s="106">
        <v>2740.19</v>
      </c>
      <c r="Z31"/>
    </row>
    <row r="32" spans="1:26" ht="14.45" customHeight="1">
      <c r="A32" s="61" t="s">
        <v>492</v>
      </c>
      <c r="B32" s="92">
        <v>14958.93</v>
      </c>
      <c r="C32" s="93">
        <v>1.0000066849701148</v>
      </c>
      <c r="D32" s="94">
        <v>14959.03</v>
      </c>
      <c r="E32" s="94">
        <v>194606.77999999994</v>
      </c>
      <c r="F32" s="95">
        <v>0.94930687350717258</v>
      </c>
      <c r="G32" s="94">
        <v>14200.710000000001</v>
      </c>
      <c r="H32" s="96">
        <v>184599.24999999994</v>
      </c>
      <c r="I32" s="97">
        <v>3.9282345741867823</v>
      </c>
      <c r="J32" s="97">
        <v>0.30218822665855904</v>
      </c>
      <c r="K32" s="99">
        <v>36986.94999999999</v>
      </c>
      <c r="L32" s="99">
        <v>18796.77</v>
      </c>
      <c r="M32" s="100">
        <v>13488.92</v>
      </c>
      <c r="N32" s="101" t="s">
        <v>12</v>
      </c>
      <c r="O32" s="102">
        <v>0</v>
      </c>
      <c r="P32" s="103">
        <v>0</v>
      </c>
      <c r="Q32" s="104">
        <v>12.999297218237675</v>
      </c>
      <c r="R32" s="105">
        <v>75.135956609999994</v>
      </c>
      <c r="S32" s="105">
        <v>976.71463174999963</v>
      </c>
      <c r="T32" s="101">
        <v>0</v>
      </c>
      <c r="U32" s="101">
        <v>0</v>
      </c>
      <c r="V32" s="101">
        <v>0</v>
      </c>
      <c r="W32" s="101">
        <v>0</v>
      </c>
      <c r="X32" s="106">
        <v>118215.37229666012</v>
      </c>
      <c r="Y32" s="106">
        <v>113670.10791890373</v>
      </c>
      <c r="Z32"/>
    </row>
    <row r="33" spans="1:26" ht="14.45" customHeight="1">
      <c r="A33" s="39"/>
      <c r="B33" s="107"/>
      <c r="C33" s="108"/>
      <c r="D33" s="107"/>
      <c r="E33" s="107"/>
      <c r="F33" s="108"/>
      <c r="G33" s="107"/>
      <c r="H33" s="107"/>
      <c r="I33" s="109"/>
      <c r="J33" s="109"/>
      <c r="K33" s="110"/>
      <c r="L33" s="110"/>
      <c r="M33" s="111"/>
      <c r="N33" s="111"/>
      <c r="O33" s="111"/>
      <c r="P33" s="112"/>
      <c r="Q33" s="113"/>
      <c r="R33" s="107"/>
      <c r="S33" s="107"/>
      <c r="T33" s="114"/>
      <c r="U33" s="114"/>
      <c r="V33" s="114"/>
      <c r="W33" s="114"/>
      <c r="X33" s="115"/>
      <c r="Y33" s="115"/>
      <c r="Z33" s="192" t="s">
        <v>520</v>
      </c>
    </row>
    <row r="34" spans="1:26" ht="14.45" customHeight="1">
      <c r="A34" s="40" t="s">
        <v>3</v>
      </c>
      <c r="B34" s="116">
        <f>SUM(B6:B16)</f>
        <v>1465461.27</v>
      </c>
      <c r="C34" s="117">
        <f>D34/B34</f>
        <v>0.93892836894966192</v>
      </c>
      <c r="D34" s="116">
        <f>SUM(D6:D16)</f>
        <v>1375963.1600000001</v>
      </c>
      <c r="E34" s="116">
        <f>SUM(E6:E16)</f>
        <v>10119308.710651165</v>
      </c>
      <c r="F34" s="117">
        <f t="shared" ref="F34:F36" si="0">G34/D34</f>
        <v>0.93422824634345591</v>
      </c>
      <c r="G34" s="116">
        <f>SUM(G6:G16)</f>
        <v>1285463.6500000001</v>
      </c>
      <c r="H34" s="116">
        <f>SUM(H6:H16)</f>
        <v>9453567.9900000002</v>
      </c>
      <c r="I34" s="118">
        <f>(K34+L34)/G34</f>
        <v>1.2029236423760405</v>
      </c>
      <c r="J34" s="118">
        <f>(K34+L34)/H34</f>
        <v>0.16356941819593343</v>
      </c>
      <c r="K34" s="116">
        <f>SUM(K6:K16)</f>
        <v>722157.50600000005</v>
      </c>
      <c r="L34" s="116">
        <f>SUM(L6:L16)</f>
        <v>824157.11</v>
      </c>
      <c r="M34" s="116">
        <f>SUM(M6:M16)</f>
        <v>441745</v>
      </c>
      <c r="N34" s="120" t="s">
        <v>100</v>
      </c>
      <c r="O34" s="116">
        <f>SUM(O6:O16)</f>
        <v>18412.58534210459</v>
      </c>
      <c r="P34" s="156">
        <f>SUM(P6:P16)</f>
        <v>0.28800000000000003</v>
      </c>
      <c r="Q34" s="157">
        <f>E34/D34</f>
        <v>7.3543456720535776</v>
      </c>
      <c r="R34" s="116">
        <f t="shared" ref="R34:Y34" si="1">SUM(R6:R16)</f>
        <v>6801.3881721500002</v>
      </c>
      <c r="S34" s="116">
        <f t="shared" si="1"/>
        <v>50018.828235089997</v>
      </c>
      <c r="T34" s="116">
        <f t="shared" si="1"/>
        <v>7540813.2199999997</v>
      </c>
      <c r="U34" s="116">
        <f t="shared" si="1"/>
        <v>45585133.32</v>
      </c>
      <c r="V34" s="116">
        <f t="shared" si="1"/>
        <v>18412.58534210459</v>
      </c>
      <c r="W34" s="116">
        <f t="shared" si="1"/>
        <v>112869.46833560466</v>
      </c>
      <c r="X34" s="119">
        <f t="shared" si="1"/>
        <v>1478037.9043696104</v>
      </c>
      <c r="Y34" s="119">
        <f t="shared" si="1"/>
        <v>1383025.7696155016</v>
      </c>
      <c r="Z34" s="192"/>
    </row>
    <row r="35" spans="1:26" ht="14.45" customHeight="1">
      <c r="A35" s="40" t="s">
        <v>518</v>
      </c>
      <c r="B35" s="116">
        <f>SUM(B17:B25)</f>
        <v>143265.25</v>
      </c>
      <c r="C35" s="117">
        <f t="shared" ref="C35:C36" si="2">D35/B35</f>
        <v>1.0007843493101083</v>
      </c>
      <c r="D35" s="116">
        <f>SUM(D17:D25)</f>
        <v>143377.62</v>
      </c>
      <c r="E35" s="116">
        <f>SUM(E17:E25)</f>
        <v>2467225.2175999992</v>
      </c>
      <c r="F35" s="117">
        <f t="shared" si="0"/>
        <v>1</v>
      </c>
      <c r="G35" s="116">
        <f>SUM(G17:G25)</f>
        <v>143377.62</v>
      </c>
      <c r="H35" s="116">
        <f>SUM(H17:H25)</f>
        <v>2467225.2175999992</v>
      </c>
      <c r="I35" s="118">
        <f>(K35+L35)/G35</f>
        <v>8.2414685778714993</v>
      </c>
      <c r="J35" s="118">
        <f>(K35+L35)/H35</f>
        <v>0.47893566488001699</v>
      </c>
      <c r="K35" s="116">
        <f>SUM(K17:K25)</f>
        <v>493702.52000000008</v>
      </c>
      <c r="L35" s="116">
        <f>SUM(L17:L25)</f>
        <v>687939.63</v>
      </c>
      <c r="M35" s="116">
        <f>SUM(M17:M25)</f>
        <v>168985</v>
      </c>
      <c r="N35" s="120" t="s">
        <v>100</v>
      </c>
      <c r="O35" s="116">
        <f>SUM(O17:O25)</f>
        <v>25526.914251300004</v>
      </c>
      <c r="P35" s="156">
        <f>SUM(P17:P25)</f>
        <v>0.28800000000000003</v>
      </c>
      <c r="Q35" s="157">
        <f>E35/D35</f>
        <v>17.207882357093101</v>
      </c>
      <c r="R35" s="116">
        <f t="shared" ref="R35:Y35" si="3">SUM(R17:R25)</f>
        <v>758.6109874199999</v>
      </c>
      <c r="S35" s="116">
        <f t="shared" si="3"/>
        <v>13054.088626321596</v>
      </c>
      <c r="T35" s="116">
        <f t="shared" si="3"/>
        <v>5039360.129999999</v>
      </c>
      <c r="U35" s="116">
        <f t="shared" si="3"/>
        <v>38107047.450000003</v>
      </c>
      <c r="V35" s="116">
        <f t="shared" si="3"/>
        <v>25526.914251300004</v>
      </c>
      <c r="W35" s="116">
        <f t="shared" si="3"/>
        <v>196510.70817540001</v>
      </c>
      <c r="X35" s="119">
        <f t="shared" si="3"/>
        <v>695755.15310417814</v>
      </c>
      <c r="Y35" s="119">
        <f t="shared" si="3"/>
        <v>690494.60416327848</v>
      </c>
      <c r="Z35" s="192"/>
    </row>
    <row r="36" spans="1:26" ht="14.45" customHeight="1">
      <c r="A36" s="40" t="s">
        <v>2</v>
      </c>
      <c r="B36" s="116">
        <f>SUM(B26:B32)</f>
        <v>369898.08</v>
      </c>
      <c r="C36" s="117">
        <f t="shared" si="2"/>
        <v>0.99766454586625619</v>
      </c>
      <c r="D36" s="116">
        <f>SUM(D26:D32)</f>
        <v>369034.20000000013</v>
      </c>
      <c r="E36" s="116">
        <f>SUM(E26:E32)</f>
        <v>5867461.9298394751</v>
      </c>
      <c r="F36" s="117">
        <f t="shared" si="0"/>
        <v>0.92485956586137508</v>
      </c>
      <c r="G36" s="116">
        <f>SUM(G26:G32)</f>
        <v>341304.81</v>
      </c>
      <c r="H36" s="116">
        <f>SUM(H26:H32)</f>
        <v>5241621.3737999992</v>
      </c>
      <c r="I36" s="118">
        <f>(K36+L36)/G36</f>
        <v>2.2688269467986695</v>
      </c>
      <c r="J36" s="118">
        <f>(K36+L36)/H36</f>
        <v>0.14773320977944157</v>
      </c>
      <c r="K36" s="116">
        <f>SUM(K26:K32)</f>
        <v>304024.43</v>
      </c>
      <c r="L36" s="116">
        <f>SUM(L26:L32)</f>
        <v>470337.12000000005</v>
      </c>
      <c r="M36" s="116">
        <f>SUM(M26:M32)</f>
        <v>203776.30000000002</v>
      </c>
      <c r="N36" s="120" t="s">
        <v>100</v>
      </c>
      <c r="O36" s="116">
        <f>SUM(O26:O32)</f>
        <v>56634.19538591009</v>
      </c>
      <c r="P36" s="156">
        <f>SUM(P26:P32)</f>
        <v>0.57600000000000007</v>
      </c>
      <c r="Q36" s="157">
        <f>E36/D36</f>
        <v>15.899507226808446</v>
      </c>
      <c r="R36" s="116">
        <f t="shared" ref="R36:Y36" si="4">SUM(R26:R32)</f>
        <v>1805.8437497099997</v>
      </c>
      <c r="S36" s="116">
        <f t="shared" si="4"/>
        <v>27733.418688775797</v>
      </c>
      <c r="T36" s="116">
        <f t="shared" si="4"/>
        <v>5323298.5200000005</v>
      </c>
      <c r="U36" s="116">
        <f t="shared" si="4"/>
        <v>44607240.310000002</v>
      </c>
      <c r="V36" s="116">
        <f t="shared" si="4"/>
        <v>56634.19538591009</v>
      </c>
      <c r="W36" s="116">
        <f t="shared" si="4"/>
        <v>789744.84167396161</v>
      </c>
      <c r="X36" s="119">
        <f t="shared" si="4"/>
        <v>1083891.9217492971</v>
      </c>
      <c r="Y36" s="119">
        <f t="shared" si="4"/>
        <v>907901.07917468331</v>
      </c>
      <c r="Z36" s="192"/>
    </row>
    <row r="37" spans="1:26" ht="14.45" customHeight="1">
      <c r="A37" s="40" t="s">
        <v>52</v>
      </c>
      <c r="B37" s="122"/>
      <c r="C37" s="123"/>
      <c r="D37" s="122"/>
      <c r="E37" s="122"/>
      <c r="F37" s="123"/>
      <c r="G37" s="122"/>
      <c r="H37" s="122"/>
      <c r="I37" s="118"/>
      <c r="J37" s="118"/>
      <c r="K37" s="119">
        <v>190415.70999999996</v>
      </c>
      <c r="L37" s="124"/>
      <c r="M37" s="125"/>
      <c r="N37" s="125"/>
      <c r="O37" s="122"/>
      <c r="P37" s="126"/>
      <c r="Q37" s="158"/>
      <c r="R37" s="127"/>
      <c r="S37" s="127"/>
      <c r="T37" s="127"/>
      <c r="U37" s="127"/>
      <c r="V37" s="127"/>
      <c r="W37" s="127"/>
      <c r="X37" s="119"/>
      <c r="Y37" s="119"/>
      <c r="Z37" s="192"/>
    </row>
    <row r="38" spans="1:26" ht="14.45" customHeight="1">
      <c r="A38" s="41" t="s">
        <v>53</v>
      </c>
      <c r="B38" s="129">
        <f>B34+B35+B36</f>
        <v>1978624.6</v>
      </c>
      <c r="C38" s="130">
        <f>D38/B38</f>
        <v>0.95438769941503832</v>
      </c>
      <c r="D38" s="129">
        <f>D34+D35+D36</f>
        <v>1888374.9800000004</v>
      </c>
      <c r="E38" s="129">
        <f>E34+E35+E36</f>
        <v>18453995.858090639</v>
      </c>
      <c r="F38" s="130">
        <f>G38/D38</f>
        <v>0.93739119547114502</v>
      </c>
      <c r="G38" s="129">
        <f>G34+G35+G36</f>
        <v>1770146.08</v>
      </c>
      <c r="H38" s="129">
        <f>H34+H35+H36</f>
        <v>17162414.5814</v>
      </c>
      <c r="I38" s="131">
        <f>(K38+L38)/G38</f>
        <v>2.0861182405917593</v>
      </c>
      <c r="J38" s="131">
        <f>(K38+L38)/H38</f>
        <v>0.21516401485849496</v>
      </c>
      <c r="K38" s="116">
        <f>SUM(K34:K37)</f>
        <v>1710300.166</v>
      </c>
      <c r="L38" s="116">
        <f>SUM(L34:L37)</f>
        <v>1982433.86</v>
      </c>
      <c r="M38" s="129">
        <f>SUM(M34:M36)</f>
        <v>814506.3</v>
      </c>
      <c r="N38" s="129" t="s">
        <v>100</v>
      </c>
      <c r="O38" s="129">
        <f>O34+O35+O36</f>
        <v>100573.69497931469</v>
      </c>
      <c r="P38" s="132">
        <f>P34+P35+P36</f>
        <v>1.1520000000000001</v>
      </c>
      <c r="Q38" s="159">
        <f>E38/D38</f>
        <v>9.7724212900186984</v>
      </c>
      <c r="R38" s="129">
        <f t="shared" ref="R38:S38" si="5">SUM(R34:R36)</f>
        <v>9365.8429092799997</v>
      </c>
      <c r="S38" s="129">
        <f t="shared" si="5"/>
        <v>90806.335550187388</v>
      </c>
      <c r="T38" s="129">
        <f>SUM(T34:T36)</f>
        <v>17903471.869999997</v>
      </c>
      <c r="U38" s="129">
        <f>SUM(U34:U36)</f>
        <v>128299421.08000001</v>
      </c>
      <c r="V38" s="129">
        <f t="shared" ref="V38:W38" si="6">SUM(V34:V36)</f>
        <v>100573.69497931469</v>
      </c>
      <c r="W38" s="129">
        <f t="shared" si="6"/>
        <v>1099125.0181849664</v>
      </c>
      <c r="X38" s="133">
        <f>SUM(X34:X37)</f>
        <v>3257684.9792230856</v>
      </c>
      <c r="Y38" s="133">
        <f>SUM(Y34:Y37)</f>
        <v>2981421.4529534634</v>
      </c>
      <c r="Z38" s="192"/>
    </row>
    <row r="39" spans="1:26" ht="14.45" customHeight="1">
      <c r="A39" s="40" t="s">
        <v>473</v>
      </c>
      <c r="B39" s="116">
        <f>B38-B35</f>
        <v>1835359.35</v>
      </c>
      <c r="C39" s="117">
        <f>D39/B39</f>
        <v>0.95076605025604399</v>
      </c>
      <c r="D39" s="116">
        <f>D38-D35</f>
        <v>1744997.3600000003</v>
      </c>
      <c r="E39" s="116">
        <f>E38-E35</f>
        <v>15986770.64049064</v>
      </c>
      <c r="F39" s="117">
        <f t="shared" ref="F39" si="7">G39/D39</f>
        <v>0.93224694620741411</v>
      </c>
      <c r="G39" s="116">
        <f>G38-G35</f>
        <v>1626768.46</v>
      </c>
      <c r="H39" s="116">
        <f>H38-H35</f>
        <v>14695189.3638</v>
      </c>
      <c r="I39" s="118">
        <f>(K39+L39)/G39</f>
        <v>1.5436074264680544</v>
      </c>
      <c r="J39" s="118">
        <f>(K39+L39)/H39</f>
        <v>0.17087849729829285</v>
      </c>
      <c r="K39" s="116">
        <f>K38-K35</f>
        <v>1216597.6459999999</v>
      </c>
      <c r="L39" s="116">
        <f>L38-L35</f>
        <v>1294494.23</v>
      </c>
      <c r="M39" s="116">
        <f>M38-M35</f>
        <v>645521.30000000005</v>
      </c>
      <c r="N39" s="120"/>
      <c r="O39" s="116">
        <f>O38-O35</f>
        <v>75046.780728014681</v>
      </c>
      <c r="P39" s="134">
        <f>P38-P35</f>
        <v>0.8640000000000001</v>
      </c>
      <c r="Q39" s="157">
        <f>E39/D39</f>
        <v>9.161487006771539</v>
      </c>
      <c r="R39" s="116">
        <f t="shared" ref="R39:Y39" si="8">R38-R35</f>
        <v>8607.2319218600005</v>
      </c>
      <c r="S39" s="116">
        <f t="shared" si="8"/>
        <v>77752.246923865794</v>
      </c>
      <c r="T39" s="116">
        <f t="shared" si="8"/>
        <v>12864111.739999998</v>
      </c>
      <c r="U39" s="116">
        <f t="shared" si="8"/>
        <v>90192373.63000001</v>
      </c>
      <c r="V39" s="116">
        <f t="shared" si="8"/>
        <v>75046.780728014681</v>
      </c>
      <c r="W39" s="116">
        <f t="shared" si="8"/>
        <v>902614.31000956637</v>
      </c>
      <c r="X39" s="119">
        <f t="shared" si="8"/>
        <v>2561929.8261189074</v>
      </c>
      <c r="Y39" s="119">
        <f t="shared" si="8"/>
        <v>2290926.8487901851</v>
      </c>
      <c r="Z39" s="192"/>
    </row>
    <row r="40" spans="1:26">
      <c r="C40" s="85"/>
      <c r="F40" s="85"/>
      <c r="I40" s="86"/>
      <c r="J40" s="86"/>
      <c r="Q40" s="87"/>
      <c r="Z40" s="192"/>
    </row>
    <row r="41" spans="1:26" ht="14.45" customHeight="1">
      <c r="A41"/>
      <c r="B41"/>
      <c r="C41" s="85"/>
      <c r="D41"/>
      <c r="E41"/>
      <c r="F41" s="85"/>
      <c r="G41"/>
      <c r="H41"/>
      <c r="I41" s="86"/>
      <c r="J41" s="86"/>
      <c r="K41"/>
      <c r="L41"/>
      <c r="M41"/>
      <c r="N41"/>
      <c r="O41"/>
      <c r="P41"/>
      <c r="Q41" s="87"/>
      <c r="R41"/>
      <c r="S41"/>
      <c r="T41"/>
      <c r="U41"/>
      <c r="Z41" s="192"/>
    </row>
    <row r="42" spans="1:26" ht="14.45" customHeight="1">
      <c r="A42"/>
      <c r="B42"/>
      <c r="C42" s="85"/>
      <c r="D42"/>
      <c r="E42"/>
      <c r="F42" s="85"/>
      <c r="G42"/>
      <c r="H42"/>
      <c r="I42" s="86"/>
      <c r="J42" s="86"/>
      <c r="K42"/>
      <c r="L42"/>
      <c r="M42"/>
      <c r="N42"/>
      <c r="O42"/>
      <c r="P42"/>
      <c r="Q42" s="87"/>
      <c r="R42"/>
      <c r="S42"/>
      <c r="T42"/>
      <c r="U42"/>
    </row>
    <row r="43" spans="1:26" ht="14.45" customHeight="1">
      <c r="A43"/>
      <c r="B43"/>
      <c r="C43" s="85"/>
      <c r="D43"/>
      <c r="E43"/>
      <c r="F43" s="85"/>
      <c r="G43"/>
      <c r="H43"/>
      <c r="I43" s="86"/>
      <c r="J43" s="86"/>
      <c r="K43"/>
      <c r="L43"/>
      <c r="M43"/>
      <c r="N43"/>
      <c r="O43"/>
      <c r="P43"/>
      <c r="Q43" s="87"/>
      <c r="R43"/>
      <c r="S43"/>
      <c r="T43"/>
      <c r="U43"/>
      <c r="X43" s="135"/>
      <c r="Y43" s="135"/>
    </row>
    <row r="44" spans="1:26" ht="14.45" customHeight="1">
      <c r="A44"/>
      <c r="B44" s="90"/>
      <c r="C44" s="90"/>
      <c r="D44" s="90"/>
      <c r="E44" s="90"/>
      <c r="F44" s="90"/>
      <c r="G44" s="90"/>
      <c r="H44" s="90"/>
      <c r="I44" s="90"/>
      <c r="J44" s="90"/>
      <c r="K44" s="90"/>
      <c r="L44" s="90"/>
      <c r="M44" s="90"/>
      <c r="N44" s="90"/>
      <c r="O44" s="90"/>
      <c r="P44" s="90"/>
      <c r="Q44" s="90"/>
      <c r="R44" s="90"/>
      <c r="S44" s="90"/>
      <c r="T44" s="90"/>
      <c r="U44" s="90"/>
      <c r="V44" s="90"/>
      <c r="W44" s="90"/>
      <c r="X44" s="135"/>
      <c r="Y44" s="135"/>
    </row>
    <row r="45" spans="1:26" ht="14.45" customHeight="1">
      <c r="A45"/>
      <c r="B45" s="90"/>
      <c r="C45" s="90"/>
      <c r="D45" s="90"/>
      <c r="E45" s="90"/>
      <c r="F45" s="90"/>
      <c r="G45" s="90"/>
      <c r="H45" s="90"/>
      <c r="I45" s="90"/>
      <c r="J45" s="90"/>
      <c r="K45" s="90"/>
      <c r="L45" s="90"/>
      <c r="M45" s="90"/>
      <c r="N45" s="90"/>
      <c r="O45" s="90"/>
      <c r="P45" s="90"/>
      <c r="Q45" s="90"/>
      <c r="R45" s="90"/>
      <c r="S45" s="90"/>
      <c r="T45" s="90"/>
      <c r="U45" s="90"/>
      <c r="V45" s="90"/>
      <c r="W45" s="90"/>
      <c r="X45" s="135"/>
      <c r="Y45" s="135"/>
    </row>
    <row r="46" spans="1:26" ht="14.45" customHeight="1">
      <c r="A46"/>
      <c r="B46" s="90"/>
      <c r="C46" s="90"/>
      <c r="D46" s="90"/>
      <c r="E46" s="90"/>
      <c r="F46" s="90"/>
      <c r="G46" s="90"/>
      <c r="H46" s="90"/>
      <c r="I46" s="90"/>
      <c r="J46" s="90"/>
      <c r="K46" s="90"/>
      <c r="L46" s="90"/>
      <c r="M46" s="90"/>
      <c r="N46" s="90"/>
      <c r="O46" s="90"/>
      <c r="P46" s="90"/>
      <c r="Q46" s="90"/>
      <c r="R46" s="90"/>
      <c r="S46" s="90"/>
      <c r="T46" s="90"/>
      <c r="U46" s="90"/>
      <c r="V46" s="90"/>
      <c r="W46" s="90"/>
      <c r="X46" s="135"/>
      <c r="Y46" s="135"/>
    </row>
    <row r="47" spans="1:26" ht="14.45" customHeight="1">
      <c r="A47"/>
      <c r="B47" s="90"/>
      <c r="C47" s="90"/>
      <c r="D47" s="90"/>
      <c r="E47" s="90"/>
      <c r="F47" s="90"/>
      <c r="G47" s="90"/>
      <c r="H47" s="90"/>
      <c r="I47" s="90"/>
      <c r="J47" s="90"/>
      <c r="K47" s="90"/>
      <c r="L47" s="90"/>
      <c r="M47" s="90"/>
      <c r="N47" s="90"/>
      <c r="O47" s="90"/>
      <c r="P47" s="90"/>
      <c r="Q47" s="90"/>
      <c r="R47" s="90"/>
      <c r="S47" s="90"/>
      <c r="T47" s="90"/>
      <c r="U47" s="90"/>
      <c r="V47" s="90"/>
      <c r="W47" s="90"/>
      <c r="X47" s="135"/>
      <c r="Y47" s="135"/>
    </row>
    <row r="48" spans="1:26" ht="14.45" customHeight="1">
      <c r="A48"/>
      <c r="B48" s="90"/>
      <c r="C48" s="90"/>
      <c r="D48" s="90"/>
      <c r="E48" s="90"/>
      <c r="F48" s="90"/>
      <c r="G48" s="90"/>
      <c r="H48" s="90"/>
      <c r="I48" s="90"/>
      <c r="J48" s="90"/>
      <c r="K48" s="90"/>
      <c r="L48" s="90"/>
      <c r="M48" s="90"/>
      <c r="N48" s="90"/>
      <c r="O48" s="90"/>
      <c r="P48" s="90"/>
      <c r="Q48" s="90"/>
      <c r="R48" s="90"/>
      <c r="S48" s="90"/>
      <c r="T48" s="90"/>
      <c r="U48" s="90"/>
      <c r="V48" s="90"/>
      <c r="W48" s="90"/>
      <c r="X48" s="135"/>
      <c r="Y48" s="135"/>
    </row>
    <row r="49" spans="1:25" ht="14.45" customHeight="1">
      <c r="A49"/>
      <c r="B49" s="90"/>
      <c r="C49" s="90"/>
      <c r="D49" s="90"/>
      <c r="E49" s="90"/>
      <c r="F49" s="90"/>
      <c r="G49" s="90"/>
      <c r="H49" s="90"/>
      <c r="I49" s="90"/>
      <c r="J49" s="90"/>
      <c r="K49" s="90"/>
      <c r="L49" s="90"/>
      <c r="M49" s="90"/>
      <c r="N49" s="90"/>
      <c r="O49" s="90"/>
      <c r="P49" s="90"/>
      <c r="Q49" s="90"/>
      <c r="R49" s="90"/>
      <c r="S49" s="90"/>
      <c r="T49" s="90"/>
      <c r="U49" s="90"/>
      <c r="V49" s="90"/>
      <c r="W49" s="90"/>
      <c r="X49" s="90"/>
      <c r="Y49" s="90"/>
    </row>
    <row r="50" spans="1:25" ht="14.45" customHeight="1">
      <c r="A50"/>
      <c r="B50" s="89"/>
      <c r="C50" s="85"/>
      <c r="D50"/>
      <c r="E50"/>
      <c r="F50" s="85"/>
      <c r="G50"/>
      <c r="H50"/>
      <c r="I50" s="86"/>
      <c r="J50" s="86"/>
      <c r="K50"/>
      <c r="L50"/>
      <c r="M50"/>
      <c r="N50"/>
      <c r="O50"/>
      <c r="P50"/>
      <c r="Q50" s="87"/>
      <c r="R50"/>
      <c r="S50"/>
      <c r="T50"/>
      <c r="U50"/>
    </row>
    <row r="51" spans="1:25" ht="14.45" customHeight="1">
      <c r="A51"/>
      <c r="B51" s="89"/>
      <c r="C51" s="85"/>
      <c r="D51"/>
      <c r="E51"/>
      <c r="F51" s="85"/>
      <c r="G51"/>
      <c r="H51"/>
      <c r="I51" s="86"/>
      <c r="J51" s="86"/>
      <c r="K51"/>
      <c r="L51"/>
      <c r="M51"/>
      <c r="N51"/>
      <c r="O51"/>
      <c r="P51"/>
      <c r="Q51" s="87"/>
      <c r="R51"/>
      <c r="S51"/>
      <c r="T51"/>
      <c r="U51"/>
    </row>
    <row r="52" spans="1:25" ht="14.45" customHeight="1">
      <c r="A52"/>
      <c r="B52"/>
      <c r="C52" s="85"/>
      <c r="D52"/>
      <c r="E52"/>
      <c r="F52" s="85"/>
      <c r="G52"/>
      <c r="H52"/>
      <c r="I52" s="86"/>
      <c r="J52" s="86"/>
      <c r="K52"/>
      <c r="L52"/>
      <c r="M52"/>
      <c r="N52"/>
      <c r="O52"/>
      <c r="P52"/>
      <c r="Q52" s="87"/>
      <c r="R52"/>
      <c r="S52"/>
      <c r="T52"/>
      <c r="U52"/>
    </row>
    <row r="53" spans="1:25" ht="14.45" customHeight="1">
      <c r="A53"/>
      <c r="B53"/>
      <c r="C53" s="85"/>
      <c r="D53"/>
      <c r="E53"/>
      <c r="F53" s="85"/>
      <c r="G53"/>
      <c r="H53"/>
      <c r="I53" s="86"/>
      <c r="J53" s="86"/>
      <c r="K53"/>
      <c r="L53"/>
      <c r="M53"/>
      <c r="N53"/>
      <c r="O53"/>
      <c r="P53"/>
      <c r="Q53" s="87"/>
      <c r="R53"/>
      <c r="S53"/>
      <c r="T53"/>
      <c r="U53"/>
    </row>
    <row r="54" spans="1:25" ht="14.45" customHeight="1">
      <c r="A54"/>
      <c r="B54"/>
      <c r="C54" s="85"/>
      <c r="D54"/>
      <c r="E54"/>
      <c r="F54" s="85"/>
      <c r="G54"/>
      <c r="H54"/>
      <c r="I54" s="86"/>
      <c r="J54" s="86"/>
      <c r="K54"/>
      <c r="L54"/>
      <c r="M54"/>
      <c r="N54"/>
      <c r="O54"/>
      <c r="P54"/>
      <c r="Q54" s="87"/>
      <c r="R54"/>
      <c r="S54"/>
      <c r="T54"/>
      <c r="U54"/>
    </row>
    <row r="55" spans="1:25" ht="14.45" customHeight="1">
      <c r="A55"/>
      <c r="B55"/>
      <c r="D55"/>
      <c r="E55"/>
      <c r="F55"/>
      <c r="G55"/>
      <c r="H55"/>
      <c r="I55"/>
      <c r="J55"/>
      <c r="K55"/>
      <c r="L55"/>
      <c r="M55"/>
      <c r="N55"/>
      <c r="O55"/>
      <c r="P55"/>
      <c r="Q55"/>
      <c r="R55"/>
      <c r="S55"/>
      <c r="T55"/>
      <c r="U55"/>
    </row>
    <row r="56" spans="1:25" ht="14.45" customHeight="1">
      <c r="A56"/>
      <c r="B56"/>
      <c r="D56"/>
      <c r="E56"/>
      <c r="F56"/>
      <c r="G56"/>
      <c r="H56"/>
      <c r="I56"/>
      <c r="J56"/>
      <c r="K56"/>
      <c r="L56"/>
      <c r="M56"/>
      <c r="N56"/>
      <c r="O56"/>
      <c r="P56"/>
      <c r="Q56"/>
      <c r="R56"/>
      <c r="S56"/>
      <c r="T56"/>
      <c r="U56"/>
    </row>
    <row r="57" spans="1:25" ht="14.45" customHeight="1">
      <c r="A57"/>
      <c r="B57"/>
      <c r="D57"/>
      <c r="E57"/>
      <c r="F57"/>
      <c r="G57"/>
      <c r="H57"/>
      <c r="I57"/>
      <c r="J57"/>
      <c r="K57"/>
      <c r="L57"/>
      <c r="M57"/>
      <c r="N57"/>
      <c r="O57"/>
      <c r="P57"/>
      <c r="Q57"/>
      <c r="R57"/>
      <c r="S57"/>
      <c r="T57"/>
      <c r="U57"/>
    </row>
    <row r="58" spans="1:25" ht="14.45" customHeight="1">
      <c r="A58"/>
      <c r="B58"/>
      <c r="D58"/>
      <c r="E58"/>
      <c r="F58"/>
      <c r="G58"/>
      <c r="H58"/>
      <c r="I58"/>
      <c r="J58"/>
      <c r="K58"/>
      <c r="L58"/>
      <c r="M58"/>
      <c r="N58"/>
      <c r="O58"/>
      <c r="P58"/>
      <c r="Q58"/>
      <c r="R58"/>
      <c r="S58"/>
      <c r="T58"/>
      <c r="U58"/>
    </row>
    <row r="59" spans="1:25" ht="14.45" customHeight="1">
      <c r="A59"/>
      <c r="B59"/>
      <c r="D59"/>
      <c r="E59"/>
      <c r="F59"/>
      <c r="G59"/>
      <c r="H59"/>
      <c r="I59"/>
      <c r="J59"/>
      <c r="K59"/>
      <c r="L59"/>
      <c r="M59"/>
      <c r="N59"/>
      <c r="O59"/>
      <c r="P59"/>
      <c r="Q59"/>
      <c r="R59"/>
      <c r="S59"/>
      <c r="T59"/>
      <c r="U59"/>
    </row>
    <row r="60" spans="1:25" ht="14.45" customHeight="1">
      <c r="A60"/>
      <c r="B60"/>
      <c r="D60"/>
      <c r="E60"/>
      <c r="F60"/>
      <c r="G60"/>
      <c r="H60"/>
      <c r="I60"/>
      <c r="J60"/>
      <c r="K60"/>
      <c r="L60"/>
      <c r="M60"/>
      <c r="N60"/>
      <c r="O60"/>
      <c r="P60"/>
      <c r="Q60"/>
      <c r="R60"/>
      <c r="S60"/>
      <c r="T60"/>
      <c r="U60"/>
    </row>
    <row r="61" spans="1:25" ht="14.45" customHeight="1">
      <c r="A61"/>
      <c r="B61"/>
      <c r="D61"/>
      <c r="E61"/>
      <c r="F61"/>
      <c r="G61"/>
      <c r="H61"/>
      <c r="I61"/>
      <c r="J61"/>
      <c r="K61"/>
      <c r="L61"/>
      <c r="M61"/>
      <c r="N61"/>
      <c r="O61"/>
      <c r="P61"/>
      <c r="Q61"/>
      <c r="R61"/>
      <c r="S61"/>
      <c r="T61"/>
      <c r="U61"/>
    </row>
    <row r="62" spans="1:25" ht="14.45" customHeight="1">
      <c r="A62"/>
      <c r="B62"/>
      <c r="D62"/>
      <c r="E62"/>
      <c r="F62"/>
      <c r="G62"/>
      <c r="H62"/>
      <c r="I62"/>
      <c r="J62"/>
      <c r="K62"/>
      <c r="L62"/>
      <c r="M62"/>
      <c r="N62"/>
      <c r="O62"/>
      <c r="P62"/>
      <c r="Q62"/>
      <c r="R62"/>
      <c r="S62"/>
      <c r="T62"/>
      <c r="U62"/>
    </row>
    <row r="63" spans="1:25" ht="14.45" customHeight="1">
      <c r="I63"/>
      <c r="J63"/>
    </row>
  </sheetData>
  <mergeCells count="7">
    <mergeCell ref="X2:Y2"/>
    <mergeCell ref="Z33:Z41"/>
    <mergeCell ref="A1:V1"/>
    <mergeCell ref="A2:A4"/>
    <mergeCell ref="M3:M4"/>
    <mergeCell ref="N3:N4"/>
    <mergeCell ref="Q3:Q4"/>
  </mergeCells>
  <conditionalFormatting sqref="Y34:Y37">
    <cfRule type="cellIs" dxfId="1" priority="1" operator="equal">
      <formula>TRUE</formula>
    </cfRule>
  </conditionalFormatting>
  <conditionalFormatting sqref="Y39">
    <cfRule type="cellIs" dxfId="0" priority="2" operator="equal">
      <formula>TRUE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E1846-9FB6-4AE8-AE5B-5EEAB0CE470D}">
  <dimension ref="A1:N122"/>
  <sheetViews>
    <sheetView workbookViewId="0">
      <selection activeCell="C3" sqref="C3:H48"/>
    </sheetView>
  </sheetViews>
  <sheetFormatPr defaultColWidth="9.140625" defaultRowHeight="15"/>
  <cols>
    <col min="1" max="1" width="13.85546875" style="3" customWidth="1"/>
    <col min="2" max="2" width="44" style="3" bestFit="1" customWidth="1"/>
    <col min="3" max="4" width="13.85546875" style="14" customWidth="1"/>
    <col min="5" max="5" width="13.85546875" style="45" customWidth="1"/>
    <col min="6" max="7" width="13.85546875" style="14" customWidth="1"/>
    <col min="8" max="8" width="11.85546875" style="1" customWidth="1"/>
    <col min="9" max="16384" width="9.140625" style="1"/>
  </cols>
  <sheetData>
    <row r="1" spans="1:8" ht="18.75" customHeight="1">
      <c r="A1" s="193" t="s">
        <v>157</v>
      </c>
      <c r="B1" s="193"/>
      <c r="C1" s="193"/>
      <c r="D1" s="193"/>
      <c r="E1" s="193"/>
      <c r="F1" s="15"/>
      <c r="G1" s="15"/>
    </row>
    <row r="2" spans="1:8" ht="60">
      <c r="A2" s="20" t="s">
        <v>1</v>
      </c>
      <c r="B2" s="20" t="s">
        <v>16</v>
      </c>
      <c r="C2" s="20" t="s">
        <v>101</v>
      </c>
      <c r="D2" s="20" t="s">
        <v>102</v>
      </c>
      <c r="E2" s="43" t="s">
        <v>103</v>
      </c>
      <c r="F2" s="21" t="s">
        <v>104</v>
      </c>
      <c r="G2" s="63" t="s">
        <v>105</v>
      </c>
      <c r="H2" s="63" t="s">
        <v>106</v>
      </c>
    </row>
    <row r="3" spans="1:8">
      <c r="A3" s="18" t="s">
        <v>3</v>
      </c>
      <c r="B3" s="18" t="s">
        <v>26</v>
      </c>
      <c r="C3" s="160">
        <v>843992</v>
      </c>
      <c r="D3" s="160">
        <v>5063950</v>
      </c>
      <c r="E3" s="161">
        <v>6</v>
      </c>
      <c r="F3" s="162">
        <f t="shared" ref="F3:F48" si="0">_xlfn.RANK.AVG($C3,$C$3:$C$48,0)</f>
        <v>1</v>
      </c>
      <c r="G3" s="163">
        <f>C3/$C$52</f>
        <v>0.44694017829057531</v>
      </c>
      <c r="H3" s="65">
        <f>G3</f>
        <v>0.44694017829057531</v>
      </c>
    </row>
    <row r="4" spans="1:8">
      <c r="A4" s="18" t="s">
        <v>3</v>
      </c>
      <c r="B4" s="18" t="s">
        <v>21</v>
      </c>
      <c r="C4" s="160">
        <v>276576</v>
      </c>
      <c r="D4" s="160">
        <v>4148640</v>
      </c>
      <c r="E4" s="161">
        <v>15</v>
      </c>
      <c r="F4" s="162">
        <f t="shared" si="0"/>
        <v>2</v>
      </c>
      <c r="G4" s="163">
        <f t="shared" ref="G4:G48" si="1">C4/$C$52</f>
        <v>0.14646220195321064</v>
      </c>
      <c r="H4" s="65">
        <f>G4+H3</f>
        <v>0.593402380243786</v>
      </c>
    </row>
    <row r="5" spans="1:8">
      <c r="A5" s="18" t="s">
        <v>3</v>
      </c>
      <c r="B5" s="18" t="s">
        <v>25</v>
      </c>
      <c r="C5" s="160">
        <v>182843</v>
      </c>
      <c r="D5" s="160">
        <v>368045</v>
      </c>
      <c r="E5" s="161">
        <v>2</v>
      </c>
      <c r="F5" s="162">
        <f t="shared" si="0"/>
        <v>3</v>
      </c>
      <c r="G5" s="163">
        <f t="shared" si="1"/>
        <v>9.6825423723428256E-2</v>
      </c>
      <c r="H5" s="65">
        <f t="shared" ref="H5:H48" si="2">G5+H4</f>
        <v>0.69022780396721428</v>
      </c>
    </row>
    <row r="6" spans="1:8">
      <c r="A6" s="18" t="s">
        <v>2</v>
      </c>
      <c r="B6" s="18" t="s">
        <v>38</v>
      </c>
      <c r="C6" s="160">
        <v>164119</v>
      </c>
      <c r="D6" s="160">
        <v>3282378</v>
      </c>
      <c r="E6" s="161">
        <v>20</v>
      </c>
      <c r="F6" s="162">
        <f t="shared" si="0"/>
        <v>4</v>
      </c>
      <c r="G6" s="163">
        <f t="shared" si="1"/>
        <v>8.6910036020330678E-2</v>
      </c>
      <c r="H6" s="65">
        <f t="shared" si="2"/>
        <v>0.77713783998754493</v>
      </c>
    </row>
    <row r="7" spans="1:8">
      <c r="A7" s="18" t="s">
        <v>2</v>
      </c>
      <c r="B7" s="18" t="s">
        <v>20</v>
      </c>
      <c r="C7" s="160">
        <v>114039</v>
      </c>
      <c r="D7" s="160">
        <v>1254430</v>
      </c>
      <c r="E7" s="161">
        <v>11</v>
      </c>
      <c r="F7" s="162">
        <f t="shared" si="0"/>
        <v>5</v>
      </c>
      <c r="G7" s="163">
        <f t="shared" si="1"/>
        <v>6.038992193300282E-2</v>
      </c>
      <c r="H7" s="65">
        <f t="shared" si="2"/>
        <v>0.83752776192054779</v>
      </c>
    </row>
    <row r="8" spans="1:8">
      <c r="A8" s="18" t="s">
        <v>2</v>
      </c>
      <c r="B8" s="18" t="s">
        <v>9</v>
      </c>
      <c r="C8" s="160">
        <v>100113</v>
      </c>
      <c r="D8" s="160">
        <v>1556725</v>
      </c>
      <c r="E8" s="161">
        <v>16</v>
      </c>
      <c r="F8" s="162">
        <f t="shared" si="0"/>
        <v>6</v>
      </c>
      <c r="G8" s="163">
        <f t="shared" si="1"/>
        <v>5.3015339089949154E-2</v>
      </c>
      <c r="H8" s="65">
        <f t="shared" si="2"/>
        <v>0.89054310101049694</v>
      </c>
    </row>
    <row r="9" spans="1:8">
      <c r="A9" s="18" t="s">
        <v>2</v>
      </c>
      <c r="B9" s="18" t="s">
        <v>15</v>
      </c>
      <c r="C9" s="160">
        <v>40189</v>
      </c>
      <c r="D9" s="160">
        <v>1199706</v>
      </c>
      <c r="E9" s="161">
        <v>30</v>
      </c>
      <c r="F9" s="162">
        <f t="shared" si="0"/>
        <v>7</v>
      </c>
      <c r="G9" s="163">
        <f t="shared" si="1"/>
        <v>2.1282285644081852E-2</v>
      </c>
      <c r="H9" s="65">
        <f t="shared" si="2"/>
        <v>0.9118253866545788</v>
      </c>
    </row>
    <row r="10" spans="1:8">
      <c r="A10" s="18" t="s">
        <v>3</v>
      </c>
      <c r="B10" s="18" t="s">
        <v>27</v>
      </c>
      <c r="C10" s="160">
        <v>39651</v>
      </c>
      <c r="D10" s="160">
        <v>118952</v>
      </c>
      <c r="E10" s="161">
        <v>3</v>
      </c>
      <c r="F10" s="162">
        <f t="shared" si="0"/>
        <v>8</v>
      </c>
      <c r="G10" s="163">
        <f t="shared" si="1"/>
        <v>2.099738505744083E-2</v>
      </c>
      <c r="H10" s="65">
        <f t="shared" si="2"/>
        <v>0.93282277171201966</v>
      </c>
    </row>
    <row r="11" spans="1:8">
      <c r="A11" s="18" t="s">
        <v>2</v>
      </c>
      <c r="B11" s="18" t="s">
        <v>18</v>
      </c>
      <c r="C11" s="160">
        <v>22043</v>
      </c>
      <c r="D11" s="160">
        <v>220431</v>
      </c>
      <c r="E11" s="161">
        <v>10</v>
      </c>
      <c r="F11" s="162">
        <f t="shared" si="0"/>
        <v>9</v>
      </c>
      <c r="G11" s="163">
        <f t="shared" si="1"/>
        <v>1.1672980727375557E-2</v>
      </c>
      <c r="H11" s="65">
        <f t="shared" si="2"/>
        <v>0.94449575243939521</v>
      </c>
    </row>
    <row r="12" spans="1:8">
      <c r="A12" s="18" t="s">
        <v>2</v>
      </c>
      <c r="B12" s="18" t="s">
        <v>30</v>
      </c>
      <c r="C12" s="160">
        <v>15493</v>
      </c>
      <c r="D12" s="160">
        <v>154932</v>
      </c>
      <c r="E12" s="161">
        <v>10</v>
      </c>
      <c r="F12" s="162">
        <f t="shared" si="0"/>
        <v>10</v>
      </c>
      <c r="G12" s="163">
        <f t="shared" si="1"/>
        <v>8.2043955182701765E-3</v>
      </c>
      <c r="H12" s="65">
        <f t="shared" si="2"/>
        <v>0.95270014795766533</v>
      </c>
    </row>
    <row r="13" spans="1:8">
      <c r="A13" s="18" t="s">
        <v>2</v>
      </c>
      <c r="B13" s="18" t="s">
        <v>29</v>
      </c>
      <c r="C13" s="160">
        <v>13770</v>
      </c>
      <c r="D13" s="160">
        <v>27540</v>
      </c>
      <c r="E13" s="161">
        <v>2</v>
      </c>
      <c r="F13" s="162">
        <f t="shared" si="0"/>
        <v>11</v>
      </c>
      <c r="G13" s="163">
        <f t="shared" si="1"/>
        <v>7.2919722640276468E-3</v>
      </c>
      <c r="H13" s="65">
        <f t="shared" si="2"/>
        <v>0.959992120221693</v>
      </c>
    </row>
    <row r="14" spans="1:8">
      <c r="A14" s="18" t="s">
        <v>2</v>
      </c>
      <c r="B14" s="18" t="s">
        <v>33</v>
      </c>
      <c r="C14" s="160">
        <v>7908</v>
      </c>
      <c r="D14" s="160">
        <v>101843</v>
      </c>
      <c r="E14" s="161">
        <v>13</v>
      </c>
      <c r="F14" s="162">
        <f t="shared" si="0"/>
        <v>12</v>
      </c>
      <c r="G14" s="163">
        <f t="shared" si="1"/>
        <v>4.1877208906267709E-3</v>
      </c>
      <c r="H14" s="65">
        <f t="shared" si="2"/>
        <v>0.9641798411123198</v>
      </c>
    </row>
    <row r="15" spans="1:8">
      <c r="A15" s="18" t="s">
        <v>2</v>
      </c>
      <c r="B15" s="18" t="s">
        <v>165</v>
      </c>
      <c r="C15" s="160">
        <v>7318</v>
      </c>
      <c r="D15" s="160">
        <v>117082</v>
      </c>
      <c r="E15" s="161">
        <v>16</v>
      </c>
      <c r="F15" s="162">
        <f t="shared" si="0"/>
        <v>13</v>
      </c>
      <c r="G15" s="163">
        <f t="shared" si="1"/>
        <v>3.8752834443104081E-3</v>
      </c>
      <c r="H15" s="65">
        <f t="shared" si="2"/>
        <v>0.96805512455663023</v>
      </c>
    </row>
    <row r="16" spans="1:8">
      <c r="A16" s="18" t="s">
        <v>3</v>
      </c>
      <c r="B16" s="18" t="s">
        <v>24</v>
      </c>
      <c r="C16" s="160">
        <v>6152</v>
      </c>
      <c r="D16" s="160">
        <v>52905</v>
      </c>
      <c r="E16" s="161">
        <v>9</v>
      </c>
      <c r="F16" s="162">
        <f t="shared" si="0"/>
        <v>14</v>
      </c>
      <c r="G16" s="163">
        <f t="shared" si="1"/>
        <v>3.2578223215902749E-3</v>
      </c>
      <c r="H16" s="65">
        <f t="shared" si="2"/>
        <v>0.97131294687822045</v>
      </c>
    </row>
    <row r="17" spans="1:13">
      <c r="A17" s="18" t="s">
        <v>2</v>
      </c>
      <c r="B17" s="18" t="s">
        <v>164</v>
      </c>
      <c r="C17" s="160">
        <v>5189</v>
      </c>
      <c r="D17" s="160">
        <v>103786</v>
      </c>
      <c r="E17" s="161">
        <v>20</v>
      </c>
      <c r="F17" s="162">
        <f t="shared" si="0"/>
        <v>15</v>
      </c>
      <c r="G17" s="163">
        <f t="shared" si="1"/>
        <v>2.7478608626027206E-3</v>
      </c>
      <c r="H17" s="65">
        <f t="shared" si="2"/>
        <v>0.97406080774082315</v>
      </c>
    </row>
    <row r="18" spans="1:13">
      <c r="A18" s="18" t="s">
        <v>3</v>
      </c>
      <c r="B18" s="18" t="s">
        <v>169</v>
      </c>
      <c r="C18" s="160">
        <v>5085</v>
      </c>
      <c r="D18" s="160">
        <v>30510</v>
      </c>
      <c r="E18" s="161">
        <v>6</v>
      </c>
      <c r="F18" s="162">
        <f t="shared" si="0"/>
        <v>16</v>
      </c>
      <c r="G18" s="163">
        <f t="shared" si="1"/>
        <v>2.6927871432520394E-3</v>
      </c>
      <c r="H18" s="65">
        <f t="shared" si="2"/>
        <v>0.9767535948840752</v>
      </c>
    </row>
    <row r="19" spans="1:13">
      <c r="A19" s="18" t="s">
        <v>2</v>
      </c>
      <c r="B19" s="18" t="s">
        <v>37</v>
      </c>
      <c r="C19" s="160">
        <v>4576</v>
      </c>
      <c r="D19" s="160">
        <v>109871</v>
      </c>
      <c r="E19" s="161">
        <v>24</v>
      </c>
      <c r="F19" s="162">
        <f t="shared" si="0"/>
        <v>17</v>
      </c>
      <c r="G19" s="163">
        <f t="shared" si="1"/>
        <v>2.4232436514299576E-3</v>
      </c>
      <c r="H19" s="65">
        <f t="shared" si="2"/>
        <v>0.97917683853550519</v>
      </c>
    </row>
    <row r="20" spans="1:13">
      <c r="A20" s="18" t="s">
        <v>2</v>
      </c>
      <c r="B20" s="18" t="s">
        <v>27</v>
      </c>
      <c r="C20" s="160">
        <v>3698</v>
      </c>
      <c r="D20" s="160">
        <v>11095</v>
      </c>
      <c r="E20" s="161">
        <v>3</v>
      </c>
      <c r="F20" s="162">
        <f t="shared" si="0"/>
        <v>18</v>
      </c>
      <c r="G20" s="163">
        <f t="shared" si="1"/>
        <v>1.9582943669117095E-3</v>
      </c>
      <c r="H20" s="65">
        <f t="shared" si="2"/>
        <v>0.98113513290241694</v>
      </c>
    </row>
    <row r="21" spans="1:13">
      <c r="A21" s="18" t="s">
        <v>2</v>
      </c>
      <c r="B21" s="18" t="s">
        <v>35</v>
      </c>
      <c r="C21" s="160">
        <v>3285</v>
      </c>
      <c r="D21" s="160">
        <v>65702</v>
      </c>
      <c r="E21" s="161">
        <v>20</v>
      </c>
      <c r="F21" s="162">
        <f t="shared" si="0"/>
        <v>19</v>
      </c>
      <c r="G21" s="163">
        <f t="shared" si="1"/>
        <v>1.7395881544902557E-3</v>
      </c>
      <c r="H21" s="65">
        <f t="shared" si="2"/>
        <v>0.98287472105690721</v>
      </c>
    </row>
    <row r="22" spans="1:13">
      <c r="A22" s="18" t="s">
        <v>3</v>
      </c>
      <c r="B22" s="18" t="s">
        <v>161</v>
      </c>
      <c r="C22" s="160">
        <v>3034</v>
      </c>
      <c r="D22" s="160">
        <v>23845</v>
      </c>
      <c r="E22" s="161">
        <v>8</v>
      </c>
      <c r="F22" s="162">
        <f t="shared" si="0"/>
        <v>20</v>
      </c>
      <c r="G22" s="163">
        <f t="shared" si="1"/>
        <v>1.6066698510573624E-3</v>
      </c>
      <c r="H22" s="65">
        <f t="shared" si="2"/>
        <v>0.9844813909079646</v>
      </c>
    </row>
    <row r="23" spans="1:13">
      <c r="A23" s="18" t="s">
        <v>3</v>
      </c>
      <c r="B23" s="18" t="s">
        <v>163</v>
      </c>
      <c r="C23" s="160">
        <v>2996</v>
      </c>
      <c r="D23" s="160">
        <v>59920</v>
      </c>
      <c r="E23" s="161">
        <v>20</v>
      </c>
      <c r="F23" s="162">
        <f t="shared" si="0"/>
        <v>21</v>
      </c>
      <c r="G23" s="163">
        <f t="shared" si="1"/>
        <v>1.5865467612946136E-3</v>
      </c>
      <c r="H23" s="65">
        <f t="shared" si="2"/>
        <v>0.98606793766925926</v>
      </c>
    </row>
    <row r="24" spans="1:13">
      <c r="A24" s="18" t="s">
        <v>3</v>
      </c>
      <c r="B24" s="18" t="s">
        <v>168</v>
      </c>
      <c r="C24" s="160">
        <v>2826</v>
      </c>
      <c r="D24" s="160">
        <v>56520</v>
      </c>
      <c r="E24" s="161">
        <v>20</v>
      </c>
      <c r="F24" s="162">
        <f t="shared" si="0"/>
        <v>22</v>
      </c>
      <c r="G24" s="163">
        <f t="shared" si="1"/>
        <v>1.4965224123560008E-3</v>
      </c>
      <c r="H24" s="65">
        <f t="shared" si="2"/>
        <v>0.98756446008161525</v>
      </c>
    </row>
    <row r="25" spans="1:13">
      <c r="A25" s="18" t="s">
        <v>3</v>
      </c>
      <c r="B25" s="18" t="s">
        <v>49</v>
      </c>
      <c r="C25" s="160">
        <v>2748</v>
      </c>
      <c r="D25" s="160">
        <v>32976</v>
      </c>
      <c r="E25" s="161">
        <v>12</v>
      </c>
      <c r="F25" s="162">
        <f t="shared" si="0"/>
        <v>23</v>
      </c>
      <c r="G25" s="163">
        <f t="shared" si="1"/>
        <v>1.4552171228429901E-3</v>
      </c>
      <c r="H25" s="65">
        <f t="shared" si="2"/>
        <v>0.98901967720445827</v>
      </c>
    </row>
    <row r="26" spans="1:13">
      <c r="A26" s="18" t="s">
        <v>3</v>
      </c>
      <c r="B26" s="18" t="s">
        <v>171</v>
      </c>
      <c r="C26" s="160">
        <v>2700</v>
      </c>
      <c r="D26" s="160">
        <v>54001</v>
      </c>
      <c r="E26" s="161">
        <v>20</v>
      </c>
      <c r="F26" s="162">
        <f t="shared" si="0"/>
        <v>24</v>
      </c>
      <c r="G26" s="163">
        <f t="shared" si="1"/>
        <v>1.429798483142676E-3</v>
      </c>
      <c r="H26" s="65">
        <f t="shared" si="2"/>
        <v>0.990449475687601</v>
      </c>
    </row>
    <row r="27" spans="1:13">
      <c r="A27" s="18" t="s">
        <v>3</v>
      </c>
      <c r="B27" s="18" t="s">
        <v>50</v>
      </c>
      <c r="C27" s="160">
        <v>2683</v>
      </c>
      <c r="D27" s="160">
        <v>32196</v>
      </c>
      <c r="E27" s="161">
        <v>12</v>
      </c>
      <c r="F27" s="162">
        <f t="shared" si="0"/>
        <v>25</v>
      </c>
      <c r="G27" s="163">
        <f t="shared" si="1"/>
        <v>1.4207960482488147E-3</v>
      </c>
      <c r="H27" s="65">
        <f t="shared" si="2"/>
        <v>0.99187027173584985</v>
      </c>
      <c r="M27"/>
    </row>
    <row r="28" spans="1:13">
      <c r="A28" s="18" t="s">
        <v>2</v>
      </c>
      <c r="B28" s="18" t="s">
        <v>163</v>
      </c>
      <c r="C28" s="160">
        <v>2455</v>
      </c>
      <c r="D28" s="160">
        <v>36825</v>
      </c>
      <c r="E28" s="161">
        <v>15</v>
      </c>
      <c r="F28" s="162">
        <f t="shared" si="0"/>
        <v>26</v>
      </c>
      <c r="G28" s="163">
        <f t="shared" si="1"/>
        <v>1.300057509672322E-3</v>
      </c>
      <c r="H28" s="65">
        <f t="shared" si="2"/>
        <v>0.99317032924552218</v>
      </c>
      <c r="M28"/>
    </row>
    <row r="29" spans="1:13">
      <c r="A29" s="18" t="s">
        <v>2</v>
      </c>
      <c r="B29" s="18" t="s">
        <v>46</v>
      </c>
      <c r="C29" s="160">
        <v>1521</v>
      </c>
      <c r="D29" s="160">
        <v>11955</v>
      </c>
      <c r="E29" s="161">
        <v>8</v>
      </c>
      <c r="F29" s="162">
        <f t="shared" si="0"/>
        <v>27</v>
      </c>
      <c r="G29" s="163">
        <f t="shared" si="1"/>
        <v>8.0545314550370742E-4</v>
      </c>
      <c r="H29" s="65">
        <f t="shared" si="2"/>
        <v>0.99397578239102591</v>
      </c>
      <c r="M29"/>
    </row>
    <row r="30" spans="1:13">
      <c r="A30" s="18" t="s">
        <v>2</v>
      </c>
      <c r="B30" s="18" t="s">
        <v>10</v>
      </c>
      <c r="C30" s="160">
        <v>1510</v>
      </c>
      <c r="D30" s="160">
        <v>35256</v>
      </c>
      <c r="E30" s="161">
        <v>23</v>
      </c>
      <c r="F30" s="162">
        <f t="shared" si="0"/>
        <v>28</v>
      </c>
      <c r="G30" s="163">
        <f t="shared" si="1"/>
        <v>7.9962804057238544E-4</v>
      </c>
      <c r="H30" s="65">
        <f t="shared" si="2"/>
        <v>0.99477541043159834</v>
      </c>
      <c r="M30"/>
    </row>
    <row r="31" spans="1:13">
      <c r="A31" s="18" t="s">
        <v>3</v>
      </c>
      <c r="B31" s="18" t="s">
        <v>35</v>
      </c>
      <c r="C31" s="160">
        <v>1383</v>
      </c>
      <c r="D31" s="160">
        <v>13833</v>
      </c>
      <c r="E31" s="161">
        <v>10</v>
      </c>
      <c r="F31" s="162">
        <f t="shared" si="0"/>
        <v>29</v>
      </c>
      <c r="G31" s="163">
        <f t="shared" si="1"/>
        <v>7.3237455636530403E-4</v>
      </c>
      <c r="H31" s="65">
        <f t="shared" si="2"/>
        <v>0.99550778498796366</v>
      </c>
      <c r="M31"/>
    </row>
    <row r="32" spans="1:13">
      <c r="A32" s="18" t="s">
        <v>2</v>
      </c>
      <c r="B32" s="18" t="s">
        <v>34</v>
      </c>
      <c r="C32" s="160">
        <v>1217</v>
      </c>
      <c r="D32" s="160">
        <v>15747</v>
      </c>
      <c r="E32" s="161">
        <v>13</v>
      </c>
      <c r="F32" s="162">
        <f t="shared" si="0"/>
        <v>30</v>
      </c>
      <c r="G32" s="163">
        <f t="shared" si="1"/>
        <v>6.4446842740171725E-4</v>
      </c>
      <c r="H32" s="65">
        <f t="shared" si="2"/>
        <v>0.9961522534153654</v>
      </c>
      <c r="M32"/>
    </row>
    <row r="33" spans="1:14">
      <c r="A33" s="18" t="s">
        <v>3</v>
      </c>
      <c r="B33" s="18" t="s">
        <v>173</v>
      </c>
      <c r="C33" s="161">
        <v>884</v>
      </c>
      <c r="D33" s="160">
        <v>10608</v>
      </c>
      <c r="E33" s="161">
        <v>12</v>
      </c>
      <c r="F33" s="162">
        <f t="shared" si="0"/>
        <v>31</v>
      </c>
      <c r="G33" s="163">
        <f t="shared" si="1"/>
        <v>4.6812661448078724E-4</v>
      </c>
      <c r="H33" s="65">
        <f t="shared" si="2"/>
        <v>0.99662038002984621</v>
      </c>
      <c r="M33"/>
    </row>
    <row r="34" spans="1:14">
      <c r="A34" s="18" t="s">
        <v>2</v>
      </c>
      <c r="B34" s="18" t="s">
        <v>167</v>
      </c>
      <c r="C34" s="161">
        <v>822</v>
      </c>
      <c r="D34" s="160">
        <v>23009</v>
      </c>
      <c r="E34" s="161">
        <v>28</v>
      </c>
      <c r="F34" s="162">
        <f t="shared" si="0"/>
        <v>32</v>
      </c>
      <c r="G34" s="163">
        <f t="shared" si="1"/>
        <v>4.3529420486788131E-4</v>
      </c>
      <c r="H34" s="65">
        <f t="shared" si="2"/>
        <v>0.99705567423471408</v>
      </c>
      <c r="M34"/>
    </row>
    <row r="35" spans="1:14">
      <c r="A35" s="18" t="s">
        <v>2</v>
      </c>
      <c r="B35" s="18" t="s">
        <v>45</v>
      </c>
      <c r="C35" s="161">
        <v>697</v>
      </c>
      <c r="D35" s="160">
        <v>2091</v>
      </c>
      <c r="E35" s="161">
        <v>3</v>
      </c>
      <c r="F35" s="162">
        <f t="shared" si="0"/>
        <v>33</v>
      </c>
      <c r="G35" s="163">
        <f t="shared" si="1"/>
        <v>3.69099830648313E-4</v>
      </c>
      <c r="H35" s="65">
        <f t="shared" si="2"/>
        <v>0.99742477406536245</v>
      </c>
      <c r="L35"/>
      <c r="M35"/>
    </row>
    <row r="36" spans="1:14">
      <c r="A36" s="18" t="s">
        <v>2</v>
      </c>
      <c r="B36" s="18" t="s">
        <v>160</v>
      </c>
      <c r="C36" s="161">
        <v>610</v>
      </c>
      <c r="D36" s="160">
        <v>7320</v>
      </c>
      <c r="E36" s="161">
        <v>12</v>
      </c>
      <c r="F36" s="162">
        <f t="shared" si="0"/>
        <v>34</v>
      </c>
      <c r="G36" s="163">
        <f t="shared" si="1"/>
        <v>3.2302854619149345E-4</v>
      </c>
      <c r="H36" s="65">
        <f t="shared" si="2"/>
        <v>0.99774780261155394</v>
      </c>
      <c r="L36"/>
      <c r="M36"/>
    </row>
    <row r="37" spans="1:14">
      <c r="A37" s="18" t="s">
        <v>2</v>
      </c>
      <c r="B37" s="18" t="s">
        <v>47</v>
      </c>
      <c r="C37" s="161">
        <v>585</v>
      </c>
      <c r="D37" s="160">
        <v>7020</v>
      </c>
      <c r="E37" s="161">
        <v>12</v>
      </c>
      <c r="F37" s="162">
        <f t="shared" si="0"/>
        <v>35</v>
      </c>
      <c r="G37" s="163">
        <f t="shared" si="1"/>
        <v>3.0978967134757978E-4</v>
      </c>
      <c r="H37" s="65">
        <f t="shared" si="2"/>
        <v>0.99805759228290147</v>
      </c>
      <c r="M37"/>
    </row>
    <row r="38" spans="1:14">
      <c r="A38" s="18" t="s">
        <v>3</v>
      </c>
      <c r="B38" s="18" t="s">
        <v>172</v>
      </c>
      <c r="C38" s="161">
        <v>547</v>
      </c>
      <c r="D38" s="160">
        <v>15313</v>
      </c>
      <c r="E38" s="161">
        <v>28</v>
      </c>
      <c r="F38" s="162">
        <f t="shared" si="0"/>
        <v>36</v>
      </c>
      <c r="G38" s="163">
        <f t="shared" si="1"/>
        <v>2.8966658158483102E-4</v>
      </c>
      <c r="H38" s="65">
        <f t="shared" si="2"/>
        <v>0.99834725886448628</v>
      </c>
      <c r="M38"/>
    </row>
    <row r="39" spans="1:14">
      <c r="A39" s="18" t="s">
        <v>2</v>
      </c>
      <c r="B39" s="18" t="s">
        <v>166</v>
      </c>
      <c r="C39" s="161">
        <v>513</v>
      </c>
      <c r="D39" s="160">
        <v>5130</v>
      </c>
      <c r="E39" s="161">
        <v>10</v>
      </c>
      <c r="F39" s="162">
        <f t="shared" si="0"/>
        <v>37</v>
      </c>
      <c r="G39" s="163">
        <f t="shared" si="1"/>
        <v>2.7166171179710842E-4</v>
      </c>
      <c r="H39" s="65">
        <f t="shared" si="2"/>
        <v>0.99861892057628343</v>
      </c>
      <c r="M39"/>
    </row>
    <row r="40" spans="1:14">
      <c r="A40" s="18" t="s">
        <v>3</v>
      </c>
      <c r="B40" s="18" t="s">
        <v>51</v>
      </c>
      <c r="C40" s="161">
        <v>510</v>
      </c>
      <c r="D40" s="160">
        <v>1530</v>
      </c>
      <c r="E40" s="161">
        <v>3</v>
      </c>
      <c r="F40" s="162">
        <f t="shared" si="0"/>
        <v>38</v>
      </c>
      <c r="G40" s="163">
        <f t="shared" si="1"/>
        <v>2.7007304681583876E-4</v>
      </c>
      <c r="H40" s="65">
        <f t="shared" si="2"/>
        <v>0.99888899362309924</v>
      </c>
      <c r="M40"/>
    </row>
    <row r="41" spans="1:14">
      <c r="A41" s="18" t="s">
        <v>3</v>
      </c>
      <c r="B41" s="18" t="s">
        <v>38</v>
      </c>
      <c r="C41" s="161">
        <v>440</v>
      </c>
      <c r="D41" s="160">
        <v>7040</v>
      </c>
      <c r="E41" s="161">
        <v>16</v>
      </c>
      <c r="F41" s="162">
        <f t="shared" si="0"/>
        <v>39</v>
      </c>
      <c r="G41" s="163">
        <f t="shared" si="1"/>
        <v>2.3300419725288051E-4</v>
      </c>
      <c r="H41" s="65">
        <f t="shared" si="2"/>
        <v>0.99912199782035216</v>
      </c>
      <c r="M41"/>
    </row>
    <row r="42" spans="1:14">
      <c r="A42" s="18" t="s">
        <v>2</v>
      </c>
      <c r="B42" s="18" t="s">
        <v>162</v>
      </c>
      <c r="C42" s="161">
        <v>329</v>
      </c>
      <c r="D42" s="161">
        <v>657</v>
      </c>
      <c r="E42" s="161">
        <v>2</v>
      </c>
      <c r="F42" s="162">
        <f t="shared" si="0"/>
        <v>40</v>
      </c>
      <c r="G42" s="163">
        <f t="shared" si="1"/>
        <v>1.7422359294590385E-4</v>
      </c>
      <c r="H42" s="65">
        <f t="shared" si="2"/>
        <v>0.9992962214132981</v>
      </c>
      <c r="M42"/>
    </row>
    <row r="43" spans="1:14">
      <c r="A43" s="18" t="s">
        <v>2</v>
      </c>
      <c r="B43" s="18" t="s">
        <v>19</v>
      </c>
      <c r="C43" s="161">
        <v>296</v>
      </c>
      <c r="D43" s="161">
        <v>591</v>
      </c>
      <c r="E43" s="161">
        <v>2</v>
      </c>
      <c r="F43" s="162">
        <f t="shared" si="0"/>
        <v>41</v>
      </c>
      <c r="G43" s="163">
        <f t="shared" si="1"/>
        <v>1.567482781519378E-4</v>
      </c>
      <c r="H43" s="65">
        <f t="shared" si="2"/>
        <v>0.99945296969145003</v>
      </c>
      <c r="M43"/>
      <c r="N43"/>
    </row>
    <row r="44" spans="1:14">
      <c r="A44" s="18" t="s">
        <v>3</v>
      </c>
      <c r="B44" s="18" t="s">
        <v>39</v>
      </c>
      <c r="C44" s="161">
        <v>266</v>
      </c>
      <c r="D44" s="160">
        <v>3990</v>
      </c>
      <c r="E44" s="161">
        <v>15</v>
      </c>
      <c r="F44" s="162">
        <f t="shared" si="0"/>
        <v>42</v>
      </c>
      <c r="G44" s="163">
        <f t="shared" si="1"/>
        <v>1.4086162833924141E-4</v>
      </c>
      <c r="H44" s="65">
        <f t="shared" si="2"/>
        <v>0.99959383131978929</v>
      </c>
      <c r="M44"/>
      <c r="N44"/>
    </row>
    <row r="45" spans="1:14">
      <c r="A45" s="18" t="s">
        <v>2</v>
      </c>
      <c r="B45" s="18" t="s">
        <v>39</v>
      </c>
      <c r="C45" s="161">
        <v>232</v>
      </c>
      <c r="D45" s="160">
        <v>3360</v>
      </c>
      <c r="E45" s="161">
        <v>15</v>
      </c>
      <c r="F45" s="162">
        <f t="shared" si="0"/>
        <v>43</v>
      </c>
      <c r="G45" s="163">
        <f t="shared" si="1"/>
        <v>1.2285675855151882E-4</v>
      </c>
      <c r="H45" s="65">
        <f t="shared" si="2"/>
        <v>0.9997166880783408</v>
      </c>
      <c r="M45"/>
      <c r="N45"/>
    </row>
    <row r="46" spans="1:14">
      <c r="A46" s="18" t="s">
        <v>3</v>
      </c>
      <c r="B46" s="18" t="s">
        <v>170</v>
      </c>
      <c r="C46" s="161">
        <v>209</v>
      </c>
      <c r="D46" s="160">
        <v>2508</v>
      </c>
      <c r="E46" s="161">
        <v>12</v>
      </c>
      <c r="F46" s="162">
        <f t="shared" si="0"/>
        <v>44</v>
      </c>
      <c r="G46" s="163">
        <f t="shared" si="1"/>
        <v>1.1067699369511825E-4</v>
      </c>
      <c r="H46" s="65">
        <f t="shared" si="2"/>
        <v>0.99982736507203596</v>
      </c>
      <c r="M46"/>
      <c r="N46"/>
    </row>
    <row r="47" spans="1:14">
      <c r="A47" s="18" t="s">
        <v>2</v>
      </c>
      <c r="B47" s="18" t="s">
        <v>42</v>
      </c>
      <c r="C47" s="161">
        <v>169</v>
      </c>
      <c r="D47" s="161">
        <v>506</v>
      </c>
      <c r="E47" s="161">
        <v>3</v>
      </c>
      <c r="F47" s="162">
        <f t="shared" si="0"/>
        <v>45</v>
      </c>
      <c r="G47" s="163">
        <f t="shared" si="1"/>
        <v>8.9494793944856386E-5</v>
      </c>
      <c r="H47" s="65">
        <f t="shared" si="2"/>
        <v>0.99991685986598078</v>
      </c>
      <c r="M47"/>
      <c r="N47"/>
    </row>
    <row r="48" spans="1:14">
      <c r="A48" s="18" t="s">
        <v>3</v>
      </c>
      <c r="B48" s="18" t="s">
        <v>20</v>
      </c>
      <c r="C48" s="161">
        <v>157</v>
      </c>
      <c r="D48" s="160">
        <v>1727</v>
      </c>
      <c r="E48" s="161">
        <v>11</v>
      </c>
      <c r="F48" s="162">
        <f t="shared" si="0"/>
        <v>46</v>
      </c>
      <c r="G48" s="163">
        <f t="shared" si="1"/>
        <v>8.3140134019777826E-5</v>
      </c>
      <c r="H48" s="65">
        <f t="shared" si="2"/>
        <v>1.0000000000000007</v>
      </c>
      <c r="M48"/>
      <c r="N48"/>
    </row>
    <row r="49" spans="1:14">
      <c r="A49" s="19"/>
      <c r="B49" s="19"/>
      <c r="C49" s="16"/>
      <c r="D49" s="16"/>
      <c r="E49" s="44"/>
      <c r="F49" s="15"/>
      <c r="G49" s="17"/>
      <c r="K49"/>
      <c r="L49"/>
      <c r="M49"/>
      <c r="N49"/>
    </row>
    <row r="50" spans="1:14">
      <c r="A50" s="19"/>
      <c r="B50" s="19"/>
      <c r="C50" s="64"/>
      <c r="D50" s="64"/>
      <c r="E50" s="44"/>
      <c r="F50" s="15"/>
      <c r="G50" s="15"/>
      <c r="K50"/>
      <c r="L50"/>
      <c r="M50"/>
      <c r="N50"/>
    </row>
    <row r="51" spans="1:14">
      <c r="L51"/>
      <c r="M51"/>
      <c r="N51"/>
    </row>
    <row r="52" spans="1:14">
      <c r="C52" s="64">
        <f>SUM(C3:C51)</f>
        <v>1888378</v>
      </c>
      <c r="D52" s="64">
        <f>SUM(D3:D51)</f>
        <v>18453997</v>
      </c>
      <c r="L52"/>
      <c r="M52"/>
      <c r="N52"/>
    </row>
    <row r="53" spans="1:14">
      <c r="L53"/>
      <c r="M53"/>
      <c r="N53"/>
    </row>
    <row r="54" spans="1:14">
      <c r="L54"/>
      <c r="M54"/>
      <c r="N54"/>
    </row>
    <row r="55" spans="1:14">
      <c r="L55"/>
      <c r="M55"/>
      <c r="N55"/>
    </row>
    <row r="56" spans="1:14">
      <c r="L56"/>
      <c r="M56"/>
      <c r="N56"/>
    </row>
    <row r="57" spans="1:14">
      <c r="L57"/>
      <c r="M57"/>
      <c r="N57"/>
    </row>
    <row r="58" spans="1:14">
      <c r="L58"/>
      <c r="M58"/>
      <c r="N58"/>
    </row>
    <row r="59" spans="1:14">
      <c r="L59"/>
      <c r="M59"/>
      <c r="N59"/>
    </row>
    <row r="60" spans="1:14">
      <c r="L60"/>
      <c r="M60"/>
      <c r="N60"/>
    </row>
    <row r="61" spans="1:14">
      <c r="L61"/>
      <c r="M61"/>
      <c r="N61"/>
    </row>
    <row r="62" spans="1:14">
      <c r="L62"/>
      <c r="M62"/>
      <c r="N62"/>
    </row>
    <row r="63" spans="1:14">
      <c r="L63"/>
      <c r="M63"/>
      <c r="N63"/>
    </row>
    <row r="64" spans="1:14">
      <c r="L64"/>
      <c r="M64"/>
      <c r="N64"/>
    </row>
    <row r="65" spans="12:14">
      <c r="L65"/>
      <c r="M65"/>
      <c r="N65"/>
    </row>
    <row r="66" spans="12:14">
      <c r="L66"/>
      <c r="M66"/>
      <c r="N66"/>
    </row>
    <row r="67" spans="12:14">
      <c r="L67"/>
      <c r="M67"/>
      <c r="N67"/>
    </row>
    <row r="68" spans="12:14">
      <c r="L68"/>
      <c r="M68"/>
      <c r="N68"/>
    </row>
    <row r="69" spans="12:14">
      <c r="L69"/>
      <c r="M69"/>
      <c r="N69"/>
    </row>
    <row r="70" spans="12:14">
      <c r="L70"/>
      <c r="M70"/>
      <c r="N70"/>
    </row>
    <row r="71" spans="12:14">
      <c r="L71"/>
      <c r="M71"/>
      <c r="N71"/>
    </row>
    <row r="72" spans="12:14">
      <c r="L72"/>
      <c r="M72"/>
      <c r="N72"/>
    </row>
    <row r="73" spans="12:14">
      <c r="L73"/>
      <c r="M73"/>
      <c r="N73"/>
    </row>
    <row r="74" spans="12:14">
      <c r="L74"/>
      <c r="M74"/>
      <c r="N74"/>
    </row>
    <row r="75" spans="12:14">
      <c r="L75"/>
      <c r="M75"/>
      <c r="N75"/>
    </row>
    <row r="76" spans="12:14">
      <c r="L76"/>
      <c r="M76"/>
      <c r="N76"/>
    </row>
    <row r="77" spans="12:14">
      <c r="L77"/>
      <c r="M77"/>
      <c r="N77"/>
    </row>
    <row r="78" spans="12:14">
      <c r="L78"/>
      <c r="M78"/>
      <c r="N78"/>
    </row>
    <row r="79" spans="12:14">
      <c r="L79"/>
      <c r="M79"/>
      <c r="N79"/>
    </row>
    <row r="80" spans="12:14">
      <c r="L80"/>
      <c r="M80"/>
      <c r="N80"/>
    </row>
    <row r="81" spans="12:14">
      <c r="L81"/>
      <c r="M81"/>
      <c r="N81"/>
    </row>
    <row r="82" spans="12:14">
      <c r="L82"/>
      <c r="M82"/>
      <c r="N82"/>
    </row>
    <row r="83" spans="12:14">
      <c r="L83"/>
      <c r="M83"/>
      <c r="N83"/>
    </row>
    <row r="84" spans="12:14">
      <c r="L84"/>
      <c r="M84"/>
      <c r="N84"/>
    </row>
    <row r="85" spans="12:14">
      <c r="L85"/>
      <c r="M85"/>
      <c r="N85"/>
    </row>
    <row r="86" spans="12:14">
      <c r="L86"/>
      <c r="M86"/>
      <c r="N86"/>
    </row>
    <row r="87" spans="12:14">
      <c r="L87"/>
      <c r="M87"/>
      <c r="N87"/>
    </row>
    <row r="88" spans="12:14">
      <c r="L88"/>
      <c r="M88"/>
      <c r="N88"/>
    </row>
    <row r="89" spans="12:14">
      <c r="L89"/>
      <c r="M89"/>
      <c r="N89"/>
    </row>
    <row r="90" spans="12:14">
      <c r="L90"/>
      <c r="M90"/>
      <c r="N90"/>
    </row>
    <row r="91" spans="12:14">
      <c r="L91"/>
      <c r="M91"/>
      <c r="N91"/>
    </row>
    <row r="92" spans="12:14">
      <c r="L92"/>
      <c r="M92"/>
      <c r="N92"/>
    </row>
    <row r="93" spans="12:14">
      <c r="L93"/>
      <c r="M93"/>
      <c r="N93"/>
    </row>
    <row r="94" spans="12:14">
      <c r="L94"/>
      <c r="M94"/>
      <c r="N94"/>
    </row>
    <row r="95" spans="12:14">
      <c r="L95"/>
      <c r="M95"/>
      <c r="N95"/>
    </row>
    <row r="96" spans="12:14">
      <c r="L96"/>
      <c r="M96"/>
      <c r="N96"/>
    </row>
    <row r="97" spans="12:14">
      <c r="L97"/>
      <c r="M97"/>
      <c r="N97"/>
    </row>
    <row r="98" spans="12:14">
      <c r="L98"/>
      <c r="M98"/>
      <c r="N98"/>
    </row>
    <row r="99" spans="12:14">
      <c r="L99"/>
      <c r="M99"/>
      <c r="N99"/>
    </row>
    <row r="100" spans="12:14">
      <c r="L100"/>
      <c r="M100"/>
      <c r="N100"/>
    </row>
    <row r="101" spans="12:14">
      <c r="L101"/>
      <c r="M101"/>
      <c r="N101"/>
    </row>
    <row r="102" spans="12:14">
      <c r="L102"/>
      <c r="M102"/>
      <c r="N102"/>
    </row>
    <row r="103" spans="12:14">
      <c r="L103"/>
      <c r="M103"/>
      <c r="N103"/>
    </row>
    <row r="104" spans="12:14">
      <c r="L104"/>
      <c r="M104"/>
      <c r="N104"/>
    </row>
    <row r="105" spans="12:14">
      <c r="L105"/>
      <c r="M105"/>
      <c r="N105"/>
    </row>
    <row r="106" spans="12:14">
      <c r="L106"/>
      <c r="M106"/>
      <c r="N106"/>
    </row>
    <row r="107" spans="12:14">
      <c r="L107"/>
      <c r="M107"/>
      <c r="N107"/>
    </row>
    <row r="108" spans="12:14">
      <c r="L108"/>
      <c r="M108"/>
      <c r="N108"/>
    </row>
    <row r="109" spans="12:14">
      <c r="L109"/>
      <c r="M109"/>
      <c r="N109"/>
    </row>
    <row r="110" spans="12:14">
      <c r="L110"/>
      <c r="M110"/>
      <c r="N110"/>
    </row>
    <row r="111" spans="12:14">
      <c r="L111"/>
      <c r="M111"/>
      <c r="N111"/>
    </row>
    <row r="112" spans="12:14">
      <c r="L112"/>
      <c r="M112"/>
      <c r="N112"/>
    </row>
    <row r="113" spans="12:14">
      <c r="L113"/>
      <c r="M113"/>
      <c r="N113"/>
    </row>
    <row r="114" spans="12:14">
      <c r="L114"/>
      <c r="M114"/>
      <c r="N114"/>
    </row>
    <row r="115" spans="12:14">
      <c r="L115"/>
      <c r="M115"/>
      <c r="N115"/>
    </row>
    <row r="116" spans="12:14">
      <c r="L116"/>
      <c r="M116"/>
      <c r="N116"/>
    </row>
    <row r="117" spans="12:14">
      <c r="L117"/>
      <c r="M117"/>
      <c r="N117"/>
    </row>
    <row r="118" spans="12:14">
      <c r="L118"/>
      <c r="M118"/>
      <c r="N118"/>
    </row>
    <row r="119" spans="12:14">
      <c r="L119"/>
      <c r="M119"/>
      <c r="N119"/>
    </row>
    <row r="120" spans="12:14">
      <c r="L120"/>
      <c r="M120"/>
      <c r="N120"/>
    </row>
    <row r="121" spans="12:14">
      <c r="L121"/>
      <c r="M121"/>
      <c r="N121"/>
    </row>
    <row r="122" spans="12:14">
      <c r="L122"/>
      <c r="M122"/>
      <c r="N122"/>
    </row>
  </sheetData>
  <autoFilter ref="A2:G48" xr:uid="{883E1846-9FB6-4AE8-AE5B-5EEAB0CE470D}">
    <sortState xmlns:xlrd2="http://schemas.microsoft.com/office/spreadsheetml/2017/richdata2" ref="A3:G49">
      <sortCondition ref="F2"/>
    </sortState>
  </autoFilter>
  <sortState xmlns:xlrd2="http://schemas.microsoft.com/office/spreadsheetml/2017/richdata2" ref="A3:E48">
    <sortCondition descending="1" ref="C3:C48"/>
  </sortState>
  <mergeCells count="1">
    <mergeCell ref="A1:E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82AFB-BC56-46FF-890D-4D9F95CA880B}">
  <dimension ref="A1:K69"/>
  <sheetViews>
    <sheetView workbookViewId="0">
      <selection activeCell="L19" sqref="L19"/>
    </sheetView>
  </sheetViews>
  <sheetFormatPr defaultColWidth="9.140625" defaultRowHeight="15"/>
  <cols>
    <col min="1" max="1" width="64" style="2" bestFit="1" customWidth="1"/>
    <col min="2" max="8" width="13.5703125" style="2" customWidth="1"/>
    <col min="9" max="9" width="16.5703125" style="2" customWidth="1"/>
    <col min="10" max="10" width="10.42578125" style="2" customWidth="1"/>
    <col min="11" max="16384" width="9.140625" style="2"/>
  </cols>
  <sheetData>
    <row r="1" spans="1:10" ht="14.45" customHeight="1">
      <c r="A1" s="194" t="s">
        <v>524</v>
      </c>
      <c r="B1" s="195"/>
      <c r="C1" s="195"/>
      <c r="D1" s="195"/>
      <c r="E1" s="195"/>
      <c r="F1" s="195"/>
      <c r="G1" s="195"/>
      <c r="H1" s="195"/>
      <c r="I1" s="195"/>
      <c r="J1" s="196"/>
    </row>
    <row r="2" spans="1:10" ht="15.75" customHeight="1">
      <c r="A2" s="197" t="s">
        <v>107</v>
      </c>
      <c r="B2" s="199" t="s">
        <v>108</v>
      </c>
      <c r="C2" s="200"/>
      <c r="D2" s="199" t="s">
        <v>109</v>
      </c>
      <c r="E2" s="201"/>
      <c r="F2" s="200"/>
      <c r="G2" s="199" t="s">
        <v>110</v>
      </c>
      <c r="H2" s="201"/>
      <c r="I2" s="201"/>
      <c r="J2" s="200"/>
    </row>
    <row r="3" spans="1:10" ht="36.75" customHeight="1" thickBot="1">
      <c r="A3" s="198"/>
      <c r="B3" s="5" t="s">
        <v>111</v>
      </c>
      <c r="C3" s="6" t="s">
        <v>112</v>
      </c>
      <c r="D3" s="5" t="s">
        <v>67</v>
      </c>
      <c r="E3" s="7" t="s">
        <v>68</v>
      </c>
      <c r="F3" s="6" t="s">
        <v>113</v>
      </c>
      <c r="G3" s="5" t="s">
        <v>114</v>
      </c>
      <c r="H3" s="7" t="s">
        <v>115</v>
      </c>
      <c r="I3" s="7" t="s">
        <v>116</v>
      </c>
      <c r="J3" s="6" t="s">
        <v>117</v>
      </c>
    </row>
    <row r="4" spans="1:10" ht="14.45" customHeight="1">
      <c r="A4" s="205" t="s">
        <v>85</v>
      </c>
      <c r="B4" s="8" t="s">
        <v>86</v>
      </c>
      <c r="C4" s="9" t="s">
        <v>118</v>
      </c>
      <c r="D4" s="9" t="s">
        <v>88</v>
      </c>
      <c r="E4" s="9" t="s">
        <v>89</v>
      </c>
      <c r="F4" s="9" t="s">
        <v>119</v>
      </c>
      <c r="G4" s="8" t="s">
        <v>120</v>
      </c>
      <c r="H4" s="9" t="s">
        <v>121</v>
      </c>
      <c r="I4" s="9" t="s">
        <v>122</v>
      </c>
      <c r="J4" s="10" t="s">
        <v>123</v>
      </c>
    </row>
    <row r="5" spans="1:10" ht="14.45" customHeight="1">
      <c r="A5" s="206"/>
      <c r="B5" s="11"/>
      <c r="C5" s="12"/>
      <c r="D5" s="12"/>
      <c r="E5" s="12"/>
      <c r="F5" s="12"/>
      <c r="G5" s="11" t="s">
        <v>124</v>
      </c>
      <c r="H5" s="12" t="s">
        <v>125</v>
      </c>
      <c r="I5" s="12" t="s">
        <v>126</v>
      </c>
      <c r="J5" s="13" t="s">
        <v>127</v>
      </c>
    </row>
    <row r="6" spans="1:10" ht="14.45" customHeight="1">
      <c r="A6" s="22" t="s">
        <v>22</v>
      </c>
      <c r="B6" s="165">
        <v>0</v>
      </c>
      <c r="C6" s="165">
        <v>0</v>
      </c>
      <c r="D6" s="153">
        <v>0</v>
      </c>
      <c r="E6" s="153">
        <v>0</v>
      </c>
      <c r="F6" s="153">
        <v>0</v>
      </c>
      <c r="G6" s="145">
        <v>0</v>
      </c>
      <c r="H6" s="145">
        <v>0</v>
      </c>
      <c r="I6" s="145">
        <v>0</v>
      </c>
      <c r="J6" s="146" t="s">
        <v>159</v>
      </c>
    </row>
    <row r="7" spans="1:10" ht="14.45" customHeight="1">
      <c r="A7" s="22" t="s">
        <v>23</v>
      </c>
      <c r="B7" s="165">
        <v>18713.401205443864</v>
      </c>
      <c r="C7" s="165">
        <v>47262.672361479446</v>
      </c>
      <c r="D7" s="153">
        <v>0</v>
      </c>
      <c r="E7" s="153">
        <v>3474.2</v>
      </c>
      <c r="F7" s="153">
        <v>6324.4356964510971</v>
      </c>
      <c r="G7" s="145">
        <v>65976.073566923311</v>
      </c>
      <c r="H7" s="145">
        <v>6324.4356964510971</v>
      </c>
      <c r="I7" s="145">
        <v>59651.637870472216</v>
      </c>
      <c r="J7" s="147">
        <f t="shared" ref="J7:J22" si="0">G7/H7</f>
        <v>10.431930488904365</v>
      </c>
    </row>
    <row r="8" spans="1:10" ht="14.45" customHeight="1">
      <c r="A8" s="22" t="s">
        <v>504</v>
      </c>
      <c r="B8" s="165">
        <v>1758468.3858523699</v>
      </c>
      <c r="C8" s="165">
        <v>4752315.9975670334</v>
      </c>
      <c r="D8" s="153">
        <v>520811.83600000001</v>
      </c>
      <c r="E8" s="153">
        <v>206244.6</v>
      </c>
      <c r="F8" s="153">
        <v>314521.59177073406</v>
      </c>
      <c r="G8" s="145">
        <v>6510784.3834194038</v>
      </c>
      <c r="H8" s="145">
        <v>835333.42777073407</v>
      </c>
      <c r="I8" s="145">
        <v>5675450.95564867</v>
      </c>
      <c r="J8" s="147">
        <f t="shared" si="0"/>
        <v>7.7942342147073234</v>
      </c>
    </row>
    <row r="9" spans="1:10" ht="14.45" customHeight="1">
      <c r="A9" s="22" t="s">
        <v>503</v>
      </c>
      <c r="B9" s="165">
        <v>1548898.8468185843</v>
      </c>
      <c r="C9" s="165">
        <v>3873476.5011488125</v>
      </c>
      <c r="D9" s="153">
        <v>0</v>
      </c>
      <c r="E9" s="153">
        <v>425466.81</v>
      </c>
      <c r="F9" s="153">
        <v>813238.10601712437</v>
      </c>
      <c r="G9" s="145">
        <v>5422375.3479673965</v>
      </c>
      <c r="H9" s="145">
        <v>813238.10601712437</v>
      </c>
      <c r="I9" s="145">
        <v>4609137.2419502717</v>
      </c>
      <c r="J9" s="147">
        <f t="shared" si="0"/>
        <v>6.6676356012432318</v>
      </c>
    </row>
    <row r="10" spans="1:10" ht="14.45" customHeight="1">
      <c r="A10" s="22" t="s">
        <v>505</v>
      </c>
      <c r="B10" s="165">
        <v>0</v>
      </c>
      <c r="C10" s="165">
        <v>0</v>
      </c>
      <c r="D10" s="153">
        <v>0</v>
      </c>
      <c r="E10" s="153">
        <v>84100</v>
      </c>
      <c r="F10" s="153">
        <v>84100</v>
      </c>
      <c r="G10" s="145">
        <v>0</v>
      </c>
      <c r="H10" s="145">
        <v>84100</v>
      </c>
      <c r="I10" s="145">
        <v>-84100</v>
      </c>
      <c r="J10" s="147" t="s">
        <v>159</v>
      </c>
    </row>
    <row r="11" spans="1:10" ht="14.45" customHeight="1">
      <c r="A11" s="22" t="s">
        <v>48</v>
      </c>
      <c r="B11" s="165">
        <v>514160.61956949206</v>
      </c>
      <c r="C11" s="165">
        <v>1375074.6703709408</v>
      </c>
      <c r="D11" s="153">
        <v>185572.62999999998</v>
      </c>
      <c r="E11" s="153">
        <v>95576.5</v>
      </c>
      <c r="F11" s="153">
        <v>95576.5</v>
      </c>
      <c r="G11" s="145">
        <v>1889235.2899404329</v>
      </c>
      <c r="H11" s="145">
        <v>281149.13</v>
      </c>
      <c r="I11" s="145">
        <v>1608086.1599404328</v>
      </c>
      <c r="J11" s="147">
        <f t="shared" si="0"/>
        <v>6.7196910406247135</v>
      </c>
    </row>
    <row r="12" spans="1:10" ht="14.45" customHeight="1">
      <c r="A12" s="22" t="s">
        <v>461</v>
      </c>
      <c r="B12" s="165">
        <v>24605.705469633718</v>
      </c>
      <c r="C12" s="165">
        <v>64407.799721720643</v>
      </c>
      <c r="D12" s="153">
        <v>15773.039999999999</v>
      </c>
      <c r="E12" s="153">
        <v>9295</v>
      </c>
      <c r="F12" s="153">
        <v>27264.955836441452</v>
      </c>
      <c r="G12" s="145">
        <v>89013.505191354358</v>
      </c>
      <c r="H12" s="145">
        <v>43037.995836441449</v>
      </c>
      <c r="I12" s="145">
        <v>45975.509354912909</v>
      </c>
      <c r="J12" s="147">
        <f t="shared" si="0"/>
        <v>2.068253957029853</v>
      </c>
    </row>
    <row r="13" spans="1:10" s="69" customFormat="1" ht="14.45" customHeight="1">
      <c r="A13" s="66" t="s">
        <v>512</v>
      </c>
      <c r="B13" s="148">
        <f t="shared" ref="B13:I13" si="1">SUM(B6:B12)</f>
        <v>3864846.9589155242</v>
      </c>
      <c r="C13" s="148">
        <f t="shared" si="1"/>
        <v>10112537.641169988</v>
      </c>
      <c r="D13" s="148">
        <f t="shared" si="1"/>
        <v>722157.50600000005</v>
      </c>
      <c r="E13" s="148">
        <f t="shared" si="1"/>
        <v>824157.11</v>
      </c>
      <c r="F13" s="148">
        <f t="shared" si="1"/>
        <v>1341025.5893207509</v>
      </c>
      <c r="G13" s="148">
        <f t="shared" si="1"/>
        <v>13977384.600085512</v>
      </c>
      <c r="H13" s="148">
        <f t="shared" si="1"/>
        <v>2063183.095320751</v>
      </c>
      <c r="I13" s="148">
        <f t="shared" si="1"/>
        <v>11914201.50476476</v>
      </c>
      <c r="J13" s="149">
        <f t="shared" si="0"/>
        <v>6.7746699901651386</v>
      </c>
    </row>
    <row r="14" spans="1:10" ht="14.45" customHeight="1">
      <c r="A14" s="22" t="s">
        <v>28</v>
      </c>
      <c r="B14" s="165">
        <v>386561.77971184166</v>
      </c>
      <c r="C14" s="165">
        <v>1105034.1093939985</v>
      </c>
      <c r="D14" s="153">
        <v>13632.12</v>
      </c>
      <c r="E14" s="153">
        <v>68326.149999999994</v>
      </c>
      <c r="F14" s="153">
        <v>68326.149999999994</v>
      </c>
      <c r="G14" s="145">
        <v>1491595.8891058401</v>
      </c>
      <c r="H14" s="145">
        <v>81958.26999999999</v>
      </c>
      <c r="I14" s="145">
        <v>1409637.6191058401</v>
      </c>
      <c r="J14" s="147">
        <f t="shared" si="0"/>
        <v>18.199455516884878</v>
      </c>
    </row>
    <row r="15" spans="1:10" ht="14.45" customHeight="1">
      <c r="A15" s="22" t="s">
        <v>506</v>
      </c>
      <c r="B15" s="165">
        <v>82355.038340387284</v>
      </c>
      <c r="C15" s="165">
        <v>367078.15019023058</v>
      </c>
      <c r="D15" s="153">
        <v>45595.469999999994</v>
      </c>
      <c r="E15" s="153">
        <v>24024.03</v>
      </c>
      <c r="F15" s="153">
        <v>29723.934945167475</v>
      </c>
      <c r="G15" s="145">
        <v>449433.18853061786</v>
      </c>
      <c r="H15" s="145">
        <v>75319.404945167465</v>
      </c>
      <c r="I15" s="145">
        <v>374113.78358545038</v>
      </c>
      <c r="J15" s="147">
        <f t="shared" si="0"/>
        <v>5.9670305263006957</v>
      </c>
    </row>
    <row r="16" spans="1:10" ht="14.45" customHeight="1">
      <c r="A16" s="22" t="s">
        <v>514</v>
      </c>
      <c r="B16" s="165">
        <v>349244.26712609851</v>
      </c>
      <c r="C16" s="165">
        <v>819868.13671976188</v>
      </c>
      <c r="D16" s="153">
        <v>229705.64700000006</v>
      </c>
      <c r="E16" s="153">
        <v>314774.40000000002</v>
      </c>
      <c r="F16" s="153">
        <v>314774.40000000002</v>
      </c>
      <c r="G16" s="153">
        <v>1169112.4038458604</v>
      </c>
      <c r="H16" s="153">
        <v>544480.04700000002</v>
      </c>
      <c r="I16" s="153">
        <v>624632.35684586037</v>
      </c>
      <c r="J16" s="146">
        <f t="shared" si="0"/>
        <v>2.1472089019377054</v>
      </c>
    </row>
    <row r="17" spans="1:10" ht="14.45" customHeight="1">
      <c r="A17" s="22" t="s">
        <v>41</v>
      </c>
      <c r="B17" s="165">
        <v>1369.1832199257974</v>
      </c>
      <c r="C17" s="165">
        <v>3324.3558455430107</v>
      </c>
      <c r="D17" s="153">
        <v>22656.983000000007</v>
      </c>
      <c r="E17" s="153">
        <v>2100</v>
      </c>
      <c r="F17" s="153">
        <v>3433.6181590106462</v>
      </c>
      <c r="G17" s="145">
        <v>4693.5390654688081</v>
      </c>
      <c r="H17" s="145">
        <v>26090.601159010654</v>
      </c>
      <c r="I17" s="145">
        <v>-21397.062093541845</v>
      </c>
      <c r="J17" s="147">
        <f t="shared" si="0"/>
        <v>0.17989386434079335</v>
      </c>
    </row>
    <row r="18" spans="1:10" ht="14.45" customHeight="1">
      <c r="A18" s="22" t="s">
        <v>515</v>
      </c>
      <c r="B18" s="165">
        <v>144605.80331797115</v>
      </c>
      <c r="C18" s="165">
        <v>367181.60667357605</v>
      </c>
      <c r="D18" s="153">
        <v>182112.3</v>
      </c>
      <c r="E18" s="153">
        <v>278715.05</v>
      </c>
      <c r="F18" s="153">
        <v>273454.50105910032</v>
      </c>
      <c r="G18" s="145">
        <v>511787.40999154723</v>
      </c>
      <c r="H18" s="145">
        <v>455566.80105910031</v>
      </c>
      <c r="I18" s="145">
        <v>56220.608932446921</v>
      </c>
      <c r="J18" s="147">
        <f t="shared" si="0"/>
        <v>1.1234080464198564</v>
      </c>
    </row>
    <row r="19" spans="1:10" s="69" customFormat="1" ht="14.45" customHeight="1">
      <c r="A19" s="66" t="s">
        <v>174</v>
      </c>
      <c r="B19" s="166">
        <f>SUM(B14:B18)</f>
        <v>964136.07171622454</v>
      </c>
      <c r="C19" s="166">
        <f>SUM(C14:C18)</f>
        <v>2662486.3588231099</v>
      </c>
      <c r="D19" s="166">
        <f>SUM(D14:D18)</f>
        <v>493702.52000000008</v>
      </c>
      <c r="E19" s="166">
        <f>SUM(E14:E18)</f>
        <v>687939.63</v>
      </c>
      <c r="F19" s="166">
        <f>SUM(F14:F18)</f>
        <v>689712.60416327848</v>
      </c>
      <c r="G19" s="166">
        <f>B19+C19</f>
        <v>3626622.4305393342</v>
      </c>
      <c r="H19" s="166">
        <f>D19+F19</f>
        <v>1183415.1241632786</v>
      </c>
      <c r="I19" s="166">
        <f>G19-H19</f>
        <v>2443207.3063760558</v>
      </c>
      <c r="J19" s="167">
        <f t="shared" si="0"/>
        <v>3.0645395318092628</v>
      </c>
    </row>
    <row r="20" spans="1:10" ht="14.45" customHeight="1">
      <c r="A20" s="22" t="s">
        <v>31</v>
      </c>
      <c r="B20" s="165">
        <v>155681.16818227628</v>
      </c>
      <c r="C20" s="165">
        <v>644598.38983554114</v>
      </c>
      <c r="D20" s="153">
        <v>40373.740000000005</v>
      </c>
      <c r="E20" s="153">
        <v>44484.03</v>
      </c>
      <c r="F20" s="153">
        <v>54512.919285418429</v>
      </c>
      <c r="G20" s="145">
        <v>800279.55801781744</v>
      </c>
      <c r="H20" s="145">
        <v>94886.659285418427</v>
      </c>
      <c r="I20" s="145">
        <v>705392.89873239899</v>
      </c>
      <c r="J20" s="147">
        <f t="shared" si="0"/>
        <v>8.4340576857130358</v>
      </c>
    </row>
    <row r="21" spans="1:10" ht="14.45" customHeight="1">
      <c r="A21" s="22" t="s">
        <v>36</v>
      </c>
      <c r="B21" s="165">
        <v>1471735.6008239537</v>
      </c>
      <c r="C21" s="165">
        <v>3616946.3214512607</v>
      </c>
      <c r="D21" s="153">
        <v>122997.04999999999</v>
      </c>
      <c r="E21" s="153">
        <v>225650.3</v>
      </c>
      <c r="F21" s="153">
        <v>557751.0768618586</v>
      </c>
      <c r="G21" s="145">
        <v>5088681.9222752145</v>
      </c>
      <c r="H21" s="145">
        <v>680748.12686185865</v>
      </c>
      <c r="I21" s="145">
        <v>4407933.7954133563</v>
      </c>
      <c r="J21" s="147">
        <f t="shared" si="0"/>
        <v>7.4751317285781376</v>
      </c>
    </row>
    <row r="22" spans="1:10" ht="14.45" customHeight="1">
      <c r="A22" s="22" t="s">
        <v>516</v>
      </c>
      <c r="B22" s="165">
        <v>77810.380633755543</v>
      </c>
      <c r="C22" s="165">
        <v>202380.28934673296</v>
      </c>
      <c r="D22" s="153">
        <v>53239.279999999992</v>
      </c>
      <c r="E22" s="153">
        <v>21536.959999999999</v>
      </c>
      <c r="F22" s="153">
        <v>114114.7833698</v>
      </c>
      <c r="G22" s="145">
        <v>280190.66998048848</v>
      </c>
      <c r="H22" s="145">
        <v>167354.06336979999</v>
      </c>
      <c r="I22" s="145">
        <v>112836.6066106885</v>
      </c>
      <c r="J22" s="147">
        <f t="shared" si="0"/>
        <v>1.6742388224022682</v>
      </c>
    </row>
    <row r="23" spans="1:10" ht="14.45" customHeight="1">
      <c r="A23" s="22" t="s">
        <v>472</v>
      </c>
      <c r="B23" s="165">
        <v>44026.973854983851</v>
      </c>
      <c r="C23" s="165">
        <v>154741.65088507952</v>
      </c>
      <c r="D23" s="153">
        <v>22324.769999999997</v>
      </c>
      <c r="E23" s="153">
        <v>8550.44</v>
      </c>
      <c r="F23" s="153">
        <v>9111.3951085026474</v>
      </c>
      <c r="G23" s="145">
        <v>198768.62474006339</v>
      </c>
      <c r="H23" s="145">
        <v>31436.165108502646</v>
      </c>
      <c r="I23" s="145">
        <v>167332.45963156075</v>
      </c>
      <c r="J23" s="147">
        <f t="shared" ref="J23" si="2">G23/H23</f>
        <v>6.3229285141495124</v>
      </c>
    </row>
    <row r="24" spans="1:10" ht="14.45" customHeight="1">
      <c r="A24" s="22" t="s">
        <v>17</v>
      </c>
      <c r="B24" s="165">
        <v>337187.25263083802</v>
      </c>
      <c r="C24" s="165">
        <v>920410.5999696441</v>
      </c>
      <c r="D24" s="153">
        <v>65089.59</v>
      </c>
      <c r="E24" s="153">
        <v>170115.39</v>
      </c>
      <c r="F24" s="153">
        <v>170115.39</v>
      </c>
      <c r="G24" s="145">
        <v>1257597.8526004821</v>
      </c>
      <c r="H24" s="145">
        <v>235204.98</v>
      </c>
      <c r="I24" s="145">
        <v>1022392.8726004821</v>
      </c>
      <c r="J24" s="147">
        <f>G24/H24</f>
        <v>5.3468164347561089</v>
      </c>
    </row>
    <row r="25" spans="1:10" s="69" customFormat="1" ht="14.45" customHeight="1">
      <c r="A25" s="66" t="s">
        <v>513</v>
      </c>
      <c r="B25" s="148">
        <f>SUM(B20:B24)</f>
        <v>2086441.3761258074</v>
      </c>
      <c r="C25" s="148">
        <f>SUM(C20:C24)</f>
        <v>5539077.2514882591</v>
      </c>
      <c r="D25" s="148">
        <f>SUM(D20:D24)</f>
        <v>304024.42999999993</v>
      </c>
      <c r="E25" s="148">
        <f>SUM(E20:E24)</f>
        <v>470337.12</v>
      </c>
      <c r="F25" s="148">
        <f>SUM(F20:F24)</f>
        <v>905605.56462557963</v>
      </c>
      <c r="G25" s="148">
        <f>B25+C25</f>
        <v>7625518.627614066</v>
      </c>
      <c r="H25" s="148">
        <f t="shared" ref="H25" si="3">D25+F25</f>
        <v>1209629.9946255796</v>
      </c>
      <c r="I25" s="148">
        <f>G25-H25</f>
        <v>6415888.6329884864</v>
      </c>
      <c r="J25" s="149">
        <f>G25/H25</f>
        <v>6.3040092106631462</v>
      </c>
    </row>
    <row r="26" spans="1:10" ht="14.45" customHeight="1">
      <c r="A26" s="27"/>
      <c r="B26" s="164"/>
      <c r="C26" s="150"/>
      <c r="D26" s="150"/>
      <c r="E26" s="150"/>
      <c r="F26" s="150"/>
      <c r="G26" s="150"/>
      <c r="H26" s="150"/>
      <c r="I26" s="150"/>
      <c r="J26" s="151"/>
    </row>
    <row r="27" spans="1:10" ht="14.45" customHeight="1">
      <c r="A27" s="22" t="s">
        <v>52</v>
      </c>
      <c r="B27" s="152"/>
      <c r="C27" s="152"/>
      <c r="D27" s="153">
        <v>190415.70999999996</v>
      </c>
      <c r="E27" s="153"/>
      <c r="F27" s="152"/>
      <c r="G27" s="152">
        <f>B27+C27</f>
        <v>0</v>
      </c>
      <c r="H27" s="152">
        <f>D27+F27</f>
        <v>190415.70999999996</v>
      </c>
      <c r="I27" s="152">
        <f>G27-H27</f>
        <v>-190415.70999999996</v>
      </c>
      <c r="J27" s="146"/>
    </row>
    <row r="28" spans="1:10" s="69" customFormat="1" ht="14.45" customHeight="1">
      <c r="A28" s="66" t="s">
        <v>510</v>
      </c>
      <c r="B28" s="154">
        <f t="shared" ref="B28:I28" si="4">B25+B13+B19+B27</f>
        <v>6915424.4067575559</v>
      </c>
      <c r="C28" s="154">
        <f t="shared" si="4"/>
        <v>18314101.251481358</v>
      </c>
      <c r="D28" s="154">
        <f>D25+D13+D19+D27</f>
        <v>1710300.166</v>
      </c>
      <c r="E28" s="154">
        <f t="shared" si="4"/>
        <v>1982433.8599999999</v>
      </c>
      <c r="F28" s="154">
        <f t="shared" si="4"/>
        <v>2936343.7581096091</v>
      </c>
      <c r="G28" s="154">
        <f t="shared" si="4"/>
        <v>25229525.65823891</v>
      </c>
      <c r="H28" s="154">
        <f t="shared" si="4"/>
        <v>4646643.9241096089</v>
      </c>
      <c r="I28" s="154">
        <f t="shared" si="4"/>
        <v>20582881.734129302</v>
      </c>
      <c r="J28" s="149">
        <f>G28/H28</f>
        <v>5.4296232012383863</v>
      </c>
    </row>
    <row r="29" spans="1:10" s="69" customFormat="1" ht="14.45" customHeight="1">
      <c r="A29" s="66" t="s">
        <v>511</v>
      </c>
      <c r="B29" s="154">
        <f t="shared" ref="B29:I29" si="5">B28-B19</f>
        <v>5951288.3350413311</v>
      </c>
      <c r="C29" s="154">
        <f t="shared" si="5"/>
        <v>15651614.892658249</v>
      </c>
      <c r="D29" s="154">
        <f t="shared" si="5"/>
        <v>1216597.6459999999</v>
      </c>
      <c r="E29" s="154">
        <f t="shared" si="5"/>
        <v>1294494.23</v>
      </c>
      <c r="F29" s="154">
        <f t="shared" si="5"/>
        <v>2246631.1539463308</v>
      </c>
      <c r="G29" s="154">
        <f t="shared" si="5"/>
        <v>21602903.227699578</v>
      </c>
      <c r="H29" s="154">
        <f t="shared" si="5"/>
        <v>3463228.7999463305</v>
      </c>
      <c r="I29" s="154">
        <f t="shared" si="5"/>
        <v>18139674.427753247</v>
      </c>
      <c r="J29" s="149">
        <f>G29/H29</f>
        <v>6.2377926714037368</v>
      </c>
    </row>
    <row r="31" spans="1:10" ht="15" customHeight="1">
      <c r="A31" s="204" t="s">
        <v>128</v>
      </c>
      <c r="B31" s="204"/>
      <c r="C31" s="204"/>
      <c r="D31" s="204"/>
      <c r="E31" s="204"/>
      <c r="F31" s="204"/>
      <c r="G31" s="204"/>
      <c r="H31" s="204"/>
      <c r="I31" s="204"/>
      <c r="J31" s="204"/>
    </row>
    <row r="32" spans="1:10" ht="14.45" customHeight="1">
      <c r="A32" s="204"/>
      <c r="B32" s="204"/>
      <c r="C32" s="204"/>
      <c r="D32" s="204"/>
      <c r="E32" s="204"/>
      <c r="F32" s="204"/>
      <c r="G32" s="204"/>
      <c r="H32" s="204"/>
      <c r="I32" s="204"/>
      <c r="J32" s="204"/>
    </row>
    <row r="62" spans="8:11">
      <c r="H62" s="53"/>
      <c r="I62" s="53"/>
      <c r="J62" s="53"/>
      <c r="K62" s="53"/>
    </row>
    <row r="63" spans="8:11" ht="30">
      <c r="H63" s="56" t="s">
        <v>7</v>
      </c>
      <c r="I63" s="57" t="s">
        <v>129</v>
      </c>
      <c r="J63" s="58" t="s">
        <v>130</v>
      </c>
      <c r="K63" s="58" t="s">
        <v>131</v>
      </c>
    </row>
    <row r="64" spans="8:11">
      <c r="H64" s="202" t="s">
        <v>132</v>
      </c>
      <c r="I64" s="55" t="s">
        <v>129</v>
      </c>
      <c r="J64" s="59">
        <v>2.9066764004985597</v>
      </c>
      <c r="K64" s="59">
        <v>2.9710998245104268</v>
      </c>
    </row>
    <row r="65" spans="8:11">
      <c r="H65" s="203"/>
      <c r="I65" s="55" t="s">
        <v>133</v>
      </c>
      <c r="J65" s="54">
        <v>2.6238282894729958</v>
      </c>
      <c r="K65" s="54">
        <v>2.6810520566135851</v>
      </c>
    </row>
    <row r="66" spans="8:11">
      <c r="H66" s="202" t="s">
        <v>134</v>
      </c>
      <c r="I66" s="55" t="s">
        <v>129</v>
      </c>
      <c r="J66" s="59">
        <v>3.173255403074366</v>
      </c>
      <c r="K66" s="59">
        <v>3.2417918533539964</v>
      </c>
    </row>
    <row r="67" spans="8:11">
      <c r="H67" s="203"/>
      <c r="I67" s="55" t="s">
        <v>133</v>
      </c>
      <c r="J67" s="54">
        <v>3.8143837597491674</v>
      </c>
      <c r="K67" s="54">
        <v>3.8954888404783632</v>
      </c>
    </row>
    <row r="68" spans="8:11">
      <c r="H68" s="202" t="s">
        <v>135</v>
      </c>
      <c r="I68" s="55" t="s">
        <v>129</v>
      </c>
      <c r="J68" s="59">
        <v>3.0691154464024719</v>
      </c>
      <c r="K68" s="59">
        <v>3.1393402555249437</v>
      </c>
    </row>
    <row r="69" spans="8:11">
      <c r="H69" s="203"/>
      <c r="I69" s="55" t="s">
        <v>133</v>
      </c>
      <c r="J69" s="54">
        <v>3.1899886950391902</v>
      </c>
      <c r="K69" s="54">
        <v>3.2630506785620876</v>
      </c>
    </row>
  </sheetData>
  <mergeCells count="10">
    <mergeCell ref="H64:H65"/>
    <mergeCell ref="H66:H67"/>
    <mergeCell ref="H68:H69"/>
    <mergeCell ref="A31:J32"/>
    <mergeCell ref="A4:A5"/>
    <mergeCell ref="A1:J1"/>
    <mergeCell ref="A2:A3"/>
    <mergeCell ref="B2:C2"/>
    <mergeCell ref="D2:F2"/>
    <mergeCell ref="G2:J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B3B38-76C5-4D3D-9562-A2F224BFB180}">
  <dimension ref="A1:J32"/>
  <sheetViews>
    <sheetView workbookViewId="0">
      <selection activeCell="J6" sqref="J6:J10"/>
    </sheetView>
  </sheetViews>
  <sheetFormatPr defaultColWidth="9.140625" defaultRowHeight="15"/>
  <cols>
    <col min="1" max="1" width="39" style="1" customWidth="1"/>
    <col min="2" max="10" width="17.28515625" style="1" customWidth="1"/>
    <col min="11" max="16384" width="9.140625" style="1"/>
  </cols>
  <sheetData>
    <row r="1" spans="1:10" ht="14.45" customHeight="1">
      <c r="A1" s="194" t="s">
        <v>524</v>
      </c>
      <c r="B1" s="195"/>
      <c r="C1" s="195"/>
      <c r="D1" s="195"/>
      <c r="E1" s="195"/>
      <c r="F1" s="195"/>
      <c r="G1" s="195"/>
      <c r="H1" s="195"/>
      <c r="I1" s="195"/>
      <c r="J1" s="196"/>
    </row>
    <row r="2" spans="1:10" ht="15.75" customHeight="1">
      <c r="A2" s="197" t="s">
        <v>107</v>
      </c>
      <c r="B2" s="199" t="s">
        <v>108</v>
      </c>
      <c r="C2" s="200"/>
      <c r="D2" s="199" t="s">
        <v>109</v>
      </c>
      <c r="E2" s="201"/>
      <c r="F2" s="200"/>
      <c r="G2" s="199" t="s">
        <v>110</v>
      </c>
      <c r="H2" s="201"/>
      <c r="I2" s="201"/>
      <c r="J2" s="200"/>
    </row>
    <row r="3" spans="1:10" ht="36.75" customHeight="1">
      <c r="A3" s="198"/>
      <c r="B3" s="5" t="s">
        <v>111</v>
      </c>
      <c r="C3" s="6" t="s">
        <v>136</v>
      </c>
      <c r="D3" s="5" t="s">
        <v>67</v>
      </c>
      <c r="E3" s="7" t="s">
        <v>68</v>
      </c>
      <c r="F3" s="6" t="s">
        <v>113</v>
      </c>
      <c r="G3" s="5" t="s">
        <v>114</v>
      </c>
      <c r="H3" s="7" t="s">
        <v>115</v>
      </c>
      <c r="I3" s="7" t="s">
        <v>116</v>
      </c>
      <c r="J3" s="6" t="s">
        <v>117</v>
      </c>
    </row>
    <row r="4" spans="1:10" ht="14.45" customHeight="1">
      <c r="A4" s="205" t="s">
        <v>85</v>
      </c>
      <c r="B4" s="8" t="s">
        <v>86</v>
      </c>
      <c r="C4" s="9" t="s">
        <v>118</v>
      </c>
      <c r="D4" s="9" t="s">
        <v>88</v>
      </c>
      <c r="E4" s="9" t="s">
        <v>89</v>
      </c>
      <c r="F4" s="9" t="s">
        <v>119</v>
      </c>
      <c r="G4" s="8" t="s">
        <v>120</v>
      </c>
      <c r="H4" s="9" t="s">
        <v>121</v>
      </c>
      <c r="I4" s="9" t="s">
        <v>122</v>
      </c>
      <c r="J4" s="10" t="s">
        <v>123</v>
      </c>
    </row>
    <row r="5" spans="1:10" ht="14.45" customHeight="1">
      <c r="A5" s="206"/>
      <c r="B5" s="11"/>
      <c r="C5" s="12"/>
      <c r="D5" s="12"/>
      <c r="E5" s="12"/>
      <c r="F5" s="12"/>
      <c r="G5" s="11" t="s">
        <v>124</v>
      </c>
      <c r="H5" s="12" t="s">
        <v>125</v>
      </c>
      <c r="I5" s="12" t="s">
        <v>126</v>
      </c>
      <c r="J5" s="13" t="s">
        <v>127</v>
      </c>
    </row>
    <row r="6" spans="1:10" ht="14.45" customHeight="1">
      <c r="A6" s="31" t="s">
        <v>22</v>
      </c>
      <c r="B6" s="23">
        <v>0</v>
      </c>
      <c r="C6" s="23">
        <v>0</v>
      </c>
      <c r="D6" s="24">
        <v>0</v>
      </c>
      <c r="E6" s="24">
        <v>0</v>
      </c>
      <c r="F6" s="24">
        <v>0</v>
      </c>
      <c r="G6" s="25">
        <v>0</v>
      </c>
      <c r="H6" s="25">
        <v>0</v>
      </c>
      <c r="I6" s="25">
        <v>0</v>
      </c>
      <c r="J6" s="147" t="s">
        <v>159</v>
      </c>
    </row>
    <row r="7" spans="1:10" ht="14.45" customHeight="1">
      <c r="A7" s="31" t="s">
        <v>23</v>
      </c>
      <c r="B7" s="23">
        <v>18713.401205443864</v>
      </c>
      <c r="C7" s="23">
        <v>0</v>
      </c>
      <c r="D7" s="24">
        <v>0</v>
      </c>
      <c r="E7" s="24">
        <v>3474.2</v>
      </c>
      <c r="F7" s="24">
        <v>6324.4356964510971</v>
      </c>
      <c r="G7" s="25">
        <v>18713.401205443864</v>
      </c>
      <c r="H7" s="25">
        <v>6324.4356964510971</v>
      </c>
      <c r="I7" s="25">
        <v>12388.965508992767</v>
      </c>
      <c r="J7" s="147">
        <f t="shared" ref="J7:J22" si="0">G7/H7</f>
        <v>2.9589044941898499</v>
      </c>
    </row>
    <row r="8" spans="1:10" ht="14.45" customHeight="1">
      <c r="A8" s="31" t="s">
        <v>504</v>
      </c>
      <c r="B8" s="23">
        <v>1758468.3858523699</v>
      </c>
      <c r="C8" s="23">
        <v>328767.54314382147</v>
      </c>
      <c r="D8" s="24">
        <v>520811.83600000001</v>
      </c>
      <c r="E8" s="24">
        <v>206244.6</v>
      </c>
      <c r="F8" s="24">
        <v>314521.59177073406</v>
      </c>
      <c r="G8" s="25">
        <v>2087235.9289961914</v>
      </c>
      <c r="H8" s="25">
        <v>835333.42777073407</v>
      </c>
      <c r="I8" s="25">
        <v>1251902.5012254573</v>
      </c>
      <c r="J8" s="147">
        <f t="shared" si="0"/>
        <v>2.4986859852674961</v>
      </c>
    </row>
    <row r="9" spans="1:10" ht="14.45" customHeight="1">
      <c r="A9" s="31" t="s">
        <v>503</v>
      </c>
      <c r="B9" s="23">
        <v>1548898.8468185843</v>
      </c>
      <c r="C9" s="23">
        <v>0</v>
      </c>
      <c r="D9" s="24">
        <v>0</v>
      </c>
      <c r="E9" s="24">
        <v>425466.81</v>
      </c>
      <c r="F9" s="24">
        <v>813238.10601712437</v>
      </c>
      <c r="G9" s="25">
        <v>1548898.8468185843</v>
      </c>
      <c r="H9" s="25">
        <v>813238.10601712437</v>
      </c>
      <c r="I9" s="25">
        <v>735660.74080145988</v>
      </c>
      <c r="J9" s="147">
        <f t="shared" si="0"/>
        <v>1.9046068246904913</v>
      </c>
    </row>
    <row r="10" spans="1:10" ht="14.45" customHeight="1">
      <c r="A10" s="31" t="s">
        <v>505</v>
      </c>
      <c r="B10" s="23">
        <v>0</v>
      </c>
      <c r="C10" s="23">
        <v>0</v>
      </c>
      <c r="D10" s="24">
        <v>0</v>
      </c>
      <c r="E10" s="24">
        <v>84100</v>
      </c>
      <c r="F10" s="24">
        <v>84100</v>
      </c>
      <c r="G10" s="25">
        <v>0</v>
      </c>
      <c r="H10" s="25">
        <v>84100</v>
      </c>
      <c r="I10" s="25">
        <v>-84100</v>
      </c>
      <c r="J10" s="147" t="s">
        <v>159</v>
      </c>
    </row>
    <row r="11" spans="1:10" ht="14.45" customHeight="1">
      <c r="A11" s="31" t="s">
        <v>48</v>
      </c>
      <c r="B11" s="23">
        <v>514160.61956949206</v>
      </c>
      <c r="C11" s="23">
        <v>84288.874471892152</v>
      </c>
      <c r="D11" s="24">
        <v>185572.62999999998</v>
      </c>
      <c r="E11" s="24">
        <v>95576.5</v>
      </c>
      <c r="F11" s="24">
        <v>95576.5</v>
      </c>
      <c r="G11" s="25">
        <v>598449.4940413842</v>
      </c>
      <c r="H11" s="25">
        <v>281149.13</v>
      </c>
      <c r="I11" s="25">
        <v>317300.36404138419</v>
      </c>
      <c r="J11" s="26">
        <f t="shared" si="0"/>
        <v>2.1285838374864761</v>
      </c>
    </row>
    <row r="12" spans="1:10" ht="14.45" customHeight="1">
      <c r="A12" s="22" t="s">
        <v>461</v>
      </c>
      <c r="B12" s="23">
        <v>24605.705469633718</v>
      </c>
      <c r="C12" s="23">
        <v>2565.2677654148029</v>
      </c>
      <c r="D12" s="24">
        <v>15773.039999999999</v>
      </c>
      <c r="E12" s="24">
        <v>9295</v>
      </c>
      <c r="F12" s="24">
        <v>27264.955836441452</v>
      </c>
      <c r="G12" s="25">
        <v>27170.973235048521</v>
      </c>
      <c r="H12" s="25">
        <v>43037.995836441449</v>
      </c>
      <c r="I12" s="25">
        <v>-15867.022601392928</v>
      </c>
      <c r="J12" s="26">
        <f t="shared" si="0"/>
        <v>0.63132524428663372</v>
      </c>
    </row>
    <row r="13" spans="1:10" s="73" customFormat="1" ht="14.45" customHeight="1">
      <c r="A13" s="66" t="s">
        <v>512</v>
      </c>
      <c r="B13" s="67">
        <f t="shared" ref="B13:I13" si="1">SUM(B6:B12)</f>
        <v>3864846.9589155242</v>
      </c>
      <c r="C13" s="67">
        <f t="shared" si="1"/>
        <v>415621.68538112839</v>
      </c>
      <c r="D13" s="67">
        <f t="shared" si="1"/>
        <v>722157.50600000005</v>
      </c>
      <c r="E13" s="67">
        <f t="shared" si="1"/>
        <v>824157.11</v>
      </c>
      <c r="F13" s="67">
        <f t="shared" si="1"/>
        <v>1341025.5893207509</v>
      </c>
      <c r="G13" s="67">
        <f t="shared" si="1"/>
        <v>4280468.6442966517</v>
      </c>
      <c r="H13" s="67">
        <f t="shared" si="1"/>
        <v>2063183.095320751</v>
      </c>
      <c r="I13" s="67">
        <f t="shared" si="1"/>
        <v>2217285.5489759012</v>
      </c>
      <c r="J13" s="68">
        <f t="shared" si="0"/>
        <v>2.0746916034765168</v>
      </c>
    </row>
    <row r="14" spans="1:10" ht="14.45" customHeight="1">
      <c r="A14" s="31" t="s">
        <v>28</v>
      </c>
      <c r="B14" s="23">
        <v>386561.77971184166</v>
      </c>
      <c r="C14" s="23">
        <v>167310.6586460309</v>
      </c>
      <c r="D14" s="24">
        <v>13632.12</v>
      </c>
      <c r="E14" s="24">
        <v>68326.149999999994</v>
      </c>
      <c r="F14" s="24">
        <v>68326.149999999994</v>
      </c>
      <c r="G14" s="25">
        <v>553872.43835787254</v>
      </c>
      <c r="H14" s="25">
        <v>81958.26999999999</v>
      </c>
      <c r="I14" s="25">
        <v>471914.16835787252</v>
      </c>
      <c r="J14" s="26">
        <f t="shared" si="0"/>
        <v>6.7579810842502237</v>
      </c>
    </row>
    <row r="15" spans="1:10" ht="14.45" customHeight="1">
      <c r="A15" s="31" t="s">
        <v>506</v>
      </c>
      <c r="B15" s="23">
        <v>82355.038340387284</v>
      </c>
      <c r="C15" s="23">
        <v>165824.68777911953</v>
      </c>
      <c r="D15" s="24">
        <v>45595.469999999994</v>
      </c>
      <c r="E15" s="24">
        <v>24024.03</v>
      </c>
      <c r="F15" s="24">
        <v>29723.934945167475</v>
      </c>
      <c r="G15" s="25">
        <v>248179.72611950681</v>
      </c>
      <c r="H15" s="25">
        <v>75319.404945167465</v>
      </c>
      <c r="I15" s="25">
        <v>172860.32117433933</v>
      </c>
      <c r="J15" s="26">
        <f t="shared" si="0"/>
        <v>3.2950303617000385</v>
      </c>
    </row>
    <row r="16" spans="1:10" ht="14.45" customHeight="1">
      <c r="A16" s="31" t="s">
        <v>514</v>
      </c>
      <c r="B16" s="23">
        <v>349244.26712609851</v>
      </c>
      <c r="C16" s="23">
        <v>0</v>
      </c>
      <c r="D16" s="24">
        <v>229705.64700000006</v>
      </c>
      <c r="E16" s="24">
        <v>314774.40000000002</v>
      </c>
      <c r="F16" s="24">
        <v>314774.40000000002</v>
      </c>
      <c r="G16" s="25">
        <v>349244.26712609851</v>
      </c>
      <c r="H16" s="25">
        <v>544480.04700000002</v>
      </c>
      <c r="I16" s="25">
        <v>-195235.77987390151</v>
      </c>
      <c r="J16" s="34">
        <f t="shared" si="0"/>
        <v>0.64142711757828386</v>
      </c>
    </row>
    <row r="17" spans="1:10" ht="14.45" customHeight="1">
      <c r="A17" s="31" t="s">
        <v>41</v>
      </c>
      <c r="B17" s="23">
        <v>1369.1832199257974</v>
      </c>
      <c r="C17" s="23">
        <v>0</v>
      </c>
      <c r="D17" s="24">
        <v>22656.983000000007</v>
      </c>
      <c r="E17" s="24">
        <v>2100</v>
      </c>
      <c r="F17" s="24">
        <v>3433.6181590106462</v>
      </c>
      <c r="G17" s="25">
        <v>1369.1832199257974</v>
      </c>
      <c r="H17" s="25">
        <v>26090.601159010654</v>
      </c>
      <c r="I17" s="25">
        <v>-24721.417939084855</v>
      </c>
      <c r="J17" s="26">
        <f t="shared" si="0"/>
        <v>5.247802500146441E-2</v>
      </c>
    </row>
    <row r="18" spans="1:10" ht="14.45" customHeight="1">
      <c r="A18" s="31" t="s">
        <v>515</v>
      </c>
      <c r="B18" s="23">
        <v>144605.80331797115</v>
      </c>
      <c r="C18" s="23">
        <v>19887.1743462501</v>
      </c>
      <c r="D18" s="24">
        <v>182112.3</v>
      </c>
      <c r="E18" s="24">
        <v>278715.05</v>
      </c>
      <c r="F18" s="24">
        <v>273454.50105910032</v>
      </c>
      <c r="G18" s="25">
        <v>164492.97766422125</v>
      </c>
      <c r="H18" s="25">
        <v>455566.80105910031</v>
      </c>
      <c r="I18" s="25">
        <v>-291073.82339487906</v>
      </c>
      <c r="J18" s="26">
        <f t="shared" si="0"/>
        <v>0.36107323290856241</v>
      </c>
    </row>
    <row r="19" spans="1:10" s="73" customFormat="1" ht="14.45" customHeight="1">
      <c r="A19" s="66" t="s">
        <v>174</v>
      </c>
      <c r="B19" s="70">
        <f>SUM(B14:B18)</f>
        <v>964136.07171622454</v>
      </c>
      <c r="C19" s="70">
        <f>SUM(C14:C18)</f>
        <v>353022.52077140048</v>
      </c>
      <c r="D19" s="70">
        <f>SUM(D14:D18)</f>
        <v>493702.52000000008</v>
      </c>
      <c r="E19" s="70">
        <f>SUM(E14:E18)</f>
        <v>687939.63</v>
      </c>
      <c r="F19" s="70">
        <f>SUM(F14:F18)</f>
        <v>689712.60416327848</v>
      </c>
      <c r="G19" s="70">
        <f>B19+C19</f>
        <v>1317158.5924876251</v>
      </c>
      <c r="H19" s="70">
        <f t="shared" ref="H19" si="2">D19+F19</f>
        <v>1183415.1241632786</v>
      </c>
      <c r="I19" s="70">
        <f>G19-H19</f>
        <v>133743.46832434647</v>
      </c>
      <c r="J19" s="71">
        <f t="shared" si="0"/>
        <v>1.113014837814337</v>
      </c>
    </row>
    <row r="20" spans="1:10" ht="14.45" customHeight="1">
      <c r="A20" s="31" t="s">
        <v>31</v>
      </c>
      <c r="B20" s="23">
        <v>155681.16818227628</v>
      </c>
      <c r="C20" s="23">
        <v>264410.91547712771</v>
      </c>
      <c r="D20" s="24">
        <v>40373.740000000005</v>
      </c>
      <c r="E20" s="24">
        <v>44484.03</v>
      </c>
      <c r="F20" s="24">
        <v>54512.919285418429</v>
      </c>
      <c r="G20" s="25">
        <v>420092.08365940396</v>
      </c>
      <c r="H20" s="25">
        <v>94886.659285418427</v>
      </c>
      <c r="I20" s="25">
        <v>325205.4243739855</v>
      </c>
      <c r="J20" s="26">
        <f t="shared" si="0"/>
        <v>4.4273039732147152</v>
      </c>
    </row>
    <row r="21" spans="1:10" ht="14.45" customHeight="1">
      <c r="A21" s="31" t="s">
        <v>36</v>
      </c>
      <c r="B21" s="23">
        <v>1471735.6008239537</v>
      </c>
      <c r="C21" s="23">
        <v>55296.265279712061</v>
      </c>
      <c r="D21" s="24">
        <v>122997.04999999999</v>
      </c>
      <c r="E21" s="24">
        <v>225650.3</v>
      </c>
      <c r="F21" s="24">
        <v>557751.0768618586</v>
      </c>
      <c r="G21" s="25">
        <v>1527031.8661036659</v>
      </c>
      <c r="H21" s="25">
        <v>680748.12686185865</v>
      </c>
      <c r="I21" s="25">
        <v>846283.73924180726</v>
      </c>
      <c r="J21" s="26">
        <f t="shared" si="0"/>
        <v>2.2431671948082204</v>
      </c>
    </row>
    <row r="22" spans="1:10" ht="14.45" customHeight="1">
      <c r="A22" s="31" t="s">
        <v>516</v>
      </c>
      <c r="B22" s="23">
        <v>77810.380633755543</v>
      </c>
      <c r="C22" s="23">
        <v>12222.854042869056</v>
      </c>
      <c r="D22" s="24">
        <v>53239.279999999992</v>
      </c>
      <c r="E22" s="24">
        <v>21536.959999999999</v>
      </c>
      <c r="F22" s="24">
        <v>114114.7833698</v>
      </c>
      <c r="G22" s="25">
        <v>90033.234676624605</v>
      </c>
      <c r="H22" s="25">
        <v>167354.06336979999</v>
      </c>
      <c r="I22" s="25">
        <v>-77320.828693175383</v>
      </c>
      <c r="J22" s="26">
        <f t="shared" si="0"/>
        <v>0.53798057163200985</v>
      </c>
    </row>
    <row r="23" spans="1:10" ht="14.45" customHeight="1">
      <c r="A23" s="31" t="s">
        <v>472</v>
      </c>
      <c r="B23" s="23">
        <v>44026.973854983851</v>
      </c>
      <c r="C23" s="23">
        <v>46763.842484840912</v>
      </c>
      <c r="D23" s="24">
        <v>22324.769999999997</v>
      </c>
      <c r="E23" s="24">
        <v>8550.44</v>
      </c>
      <c r="F23" s="24">
        <v>9111.3951085026474</v>
      </c>
      <c r="G23" s="25">
        <v>90790.816339824756</v>
      </c>
      <c r="H23" s="25">
        <v>31436.165108502646</v>
      </c>
      <c r="I23" s="25">
        <v>59354.65123132211</v>
      </c>
      <c r="J23" s="26">
        <f t="shared" ref="J23" si="3">G23/H23</f>
        <v>2.888100887193402</v>
      </c>
    </row>
    <row r="24" spans="1:10" ht="14.45" customHeight="1">
      <c r="A24" s="31" t="s">
        <v>17</v>
      </c>
      <c r="B24" s="23">
        <v>337187.25263083802</v>
      </c>
      <c r="C24" s="23">
        <v>90954.60213925576</v>
      </c>
      <c r="D24" s="24">
        <v>65089.59</v>
      </c>
      <c r="E24" s="24">
        <v>170115.39</v>
      </c>
      <c r="F24" s="24">
        <v>170115.39</v>
      </c>
      <c r="G24" s="25">
        <v>428141.85477009381</v>
      </c>
      <c r="H24" s="25">
        <v>235204.98</v>
      </c>
      <c r="I24" s="25">
        <v>192936.8747700938</v>
      </c>
      <c r="J24" s="26">
        <f>G24/H24</f>
        <v>1.8202924732720105</v>
      </c>
    </row>
    <row r="25" spans="1:10" s="73" customFormat="1" ht="14.45" customHeight="1">
      <c r="A25" s="66" t="s">
        <v>513</v>
      </c>
      <c r="B25" s="67">
        <f>SUM(B20:B24)</f>
        <v>2086441.3761258074</v>
      </c>
      <c r="C25" s="67">
        <f>SUM(C20:C24)</f>
        <v>469648.47942380549</v>
      </c>
      <c r="D25" s="67">
        <f>SUM(D20:D24)</f>
        <v>304024.42999999993</v>
      </c>
      <c r="E25" s="67">
        <f>SUM(E20:E24)</f>
        <v>470337.12</v>
      </c>
      <c r="F25" s="67">
        <f>SUM(F20:F24)</f>
        <v>905605.56462557963</v>
      </c>
      <c r="G25" s="67">
        <f>B25+C25</f>
        <v>2556089.855549613</v>
      </c>
      <c r="H25" s="67">
        <f t="shared" ref="H25" si="4">D25+F25</f>
        <v>1209629.9946255796</v>
      </c>
      <c r="I25" s="67">
        <f>G25-H25</f>
        <v>1346459.8609240334</v>
      </c>
      <c r="J25" s="68">
        <f>G25/H25</f>
        <v>2.1131171241672186</v>
      </c>
    </row>
    <row r="26" spans="1:10" ht="14.45" customHeight="1">
      <c r="A26" s="27"/>
      <c r="B26" s="28"/>
      <c r="C26" s="29"/>
      <c r="D26" s="29"/>
      <c r="E26" s="29"/>
      <c r="F26" s="29"/>
      <c r="G26" s="29"/>
      <c r="H26" s="29"/>
      <c r="I26" s="29"/>
      <c r="J26" s="30"/>
    </row>
    <row r="27" spans="1:10" ht="14.45" customHeight="1">
      <c r="A27" s="88" t="s">
        <v>52</v>
      </c>
      <c r="B27" s="155"/>
      <c r="C27" s="155"/>
      <c r="D27" s="24">
        <v>190415.70999999996</v>
      </c>
      <c r="E27" s="24"/>
      <c r="F27" s="155"/>
      <c r="G27" s="155">
        <v>0</v>
      </c>
      <c r="H27" s="155">
        <v>190415.70999999996</v>
      </c>
      <c r="I27" s="155">
        <v>-190415.70999999996</v>
      </c>
      <c r="J27" s="34"/>
    </row>
    <row r="28" spans="1:10" s="73" customFormat="1" ht="14.45" customHeight="1">
      <c r="A28" s="66" t="s">
        <v>510</v>
      </c>
      <c r="B28" s="72">
        <f t="shared" ref="B28:G28" si="5">B25+B13+B19+B27</f>
        <v>6915424.4067575559</v>
      </c>
      <c r="C28" s="72">
        <f t="shared" si="5"/>
        <v>1238292.6855763344</v>
      </c>
      <c r="D28" s="72">
        <f t="shared" si="5"/>
        <v>1710300.166</v>
      </c>
      <c r="E28" s="72">
        <f t="shared" si="5"/>
        <v>1982433.8599999999</v>
      </c>
      <c r="F28" s="72">
        <f t="shared" si="5"/>
        <v>2936343.7581096091</v>
      </c>
      <c r="G28" s="72">
        <f t="shared" si="5"/>
        <v>8153717.0923338896</v>
      </c>
      <c r="H28" s="72">
        <f>H25+H13+H19+H27</f>
        <v>4646643.9241096089</v>
      </c>
      <c r="I28" s="72">
        <f>I25+I13+I19+I27</f>
        <v>3507073.1682242812</v>
      </c>
      <c r="J28" s="68">
        <f>G28/H28</f>
        <v>1.7547540172009859</v>
      </c>
    </row>
    <row r="29" spans="1:10" s="73" customFormat="1" ht="14.45" customHeight="1">
      <c r="A29" s="66" t="s">
        <v>511</v>
      </c>
      <c r="B29" s="72">
        <f t="shared" ref="B29:I29" si="6">B28-B19</f>
        <v>5951288.3350413311</v>
      </c>
      <c r="C29" s="72">
        <f t="shared" si="6"/>
        <v>885270.16480493383</v>
      </c>
      <c r="D29" s="72">
        <f t="shared" si="6"/>
        <v>1216597.6459999999</v>
      </c>
      <c r="E29" s="72">
        <f t="shared" si="6"/>
        <v>1294494.23</v>
      </c>
      <c r="F29" s="72">
        <f t="shared" si="6"/>
        <v>2246631.1539463308</v>
      </c>
      <c r="G29" s="72">
        <f t="shared" si="6"/>
        <v>6836558.4998462647</v>
      </c>
      <c r="H29" s="72">
        <f t="shared" si="6"/>
        <v>3463228.7999463305</v>
      </c>
      <c r="I29" s="72">
        <f t="shared" si="6"/>
        <v>3373329.6998999347</v>
      </c>
      <c r="J29" s="68">
        <f>G29/H29</f>
        <v>1.9740418247712108</v>
      </c>
    </row>
    <row r="30" spans="1:10" ht="14.45" customHeight="1"/>
    <row r="31" spans="1:10" ht="15" customHeight="1">
      <c r="A31" s="207" t="s">
        <v>128</v>
      </c>
      <c r="B31" s="207"/>
      <c r="C31" s="207"/>
      <c r="D31" s="207"/>
      <c r="E31" s="207"/>
      <c r="F31" s="207"/>
      <c r="G31" s="207"/>
      <c r="H31" s="207"/>
      <c r="I31" s="207"/>
      <c r="J31" s="207"/>
    </row>
    <row r="32" spans="1:10" ht="14.45" customHeight="1">
      <c r="A32" s="207"/>
      <c r="B32" s="207"/>
      <c r="C32" s="207"/>
      <c r="D32" s="207"/>
      <c r="E32" s="207"/>
      <c r="F32" s="207"/>
      <c r="G32" s="207"/>
      <c r="H32" s="207"/>
      <c r="I32" s="207"/>
      <c r="J32" s="207"/>
    </row>
  </sheetData>
  <mergeCells count="7">
    <mergeCell ref="A31:J32"/>
    <mergeCell ref="A1:J1"/>
    <mergeCell ref="A2:A3"/>
    <mergeCell ref="B2:C2"/>
    <mergeCell ref="D2:F2"/>
    <mergeCell ref="G2:J2"/>
    <mergeCell ref="A4:A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71E0F-0FAE-4468-9F64-383F1FAA35F9}">
  <dimension ref="A1:J45"/>
  <sheetViews>
    <sheetView workbookViewId="0">
      <selection activeCell="J10" sqref="J10"/>
    </sheetView>
  </sheetViews>
  <sheetFormatPr defaultColWidth="9.140625" defaultRowHeight="15"/>
  <cols>
    <col min="1" max="1" width="42.42578125" style="1" customWidth="1"/>
    <col min="2" max="10" width="18" style="1" customWidth="1"/>
    <col min="11" max="16384" width="9.140625" style="1"/>
  </cols>
  <sheetData>
    <row r="1" spans="1:10">
      <c r="A1" s="208" t="s">
        <v>523</v>
      </c>
      <c r="B1" s="208"/>
      <c r="C1" s="208"/>
      <c r="D1" s="208"/>
      <c r="E1" s="208"/>
      <c r="F1" s="208"/>
      <c r="G1" s="208"/>
      <c r="H1" s="208"/>
      <c r="I1" s="208"/>
      <c r="J1" s="208"/>
    </row>
    <row r="2" spans="1:10">
      <c r="A2" s="209" t="s">
        <v>107</v>
      </c>
      <c r="B2" s="209" t="s">
        <v>108</v>
      </c>
      <c r="C2" s="209"/>
      <c r="D2" s="209" t="s">
        <v>109</v>
      </c>
      <c r="E2" s="209"/>
      <c r="F2" s="209"/>
      <c r="G2" s="209" t="s">
        <v>137</v>
      </c>
      <c r="H2" s="209"/>
      <c r="I2" s="209"/>
      <c r="J2" s="209"/>
    </row>
    <row r="3" spans="1:10" ht="30">
      <c r="A3" s="209"/>
      <c r="B3" s="35" t="s">
        <v>111</v>
      </c>
      <c r="C3" s="35" t="s">
        <v>136</v>
      </c>
      <c r="D3" s="35" t="s">
        <v>67</v>
      </c>
      <c r="E3" s="35" t="s">
        <v>68</v>
      </c>
      <c r="F3" s="35" t="s">
        <v>138</v>
      </c>
      <c r="G3" s="35" t="s">
        <v>139</v>
      </c>
      <c r="H3" s="35" t="s">
        <v>140</v>
      </c>
      <c r="I3" s="35" t="s">
        <v>141</v>
      </c>
      <c r="J3" s="35" t="s">
        <v>142</v>
      </c>
    </row>
    <row r="4" spans="1:10">
      <c r="A4" s="211" t="s">
        <v>85</v>
      </c>
      <c r="B4" s="210" t="s">
        <v>86</v>
      </c>
      <c r="C4" s="210" t="s">
        <v>118</v>
      </c>
      <c r="D4" s="210" t="s">
        <v>88</v>
      </c>
      <c r="E4" s="210" t="s">
        <v>89</v>
      </c>
      <c r="F4" s="210" t="s">
        <v>119</v>
      </c>
      <c r="G4" s="36" t="s">
        <v>120</v>
      </c>
      <c r="H4" s="36" t="s">
        <v>121</v>
      </c>
      <c r="I4" s="36" t="s">
        <v>122</v>
      </c>
      <c r="J4" s="36" t="s">
        <v>123</v>
      </c>
    </row>
    <row r="5" spans="1:10">
      <c r="A5" s="211"/>
      <c r="B5" s="210"/>
      <c r="C5" s="210"/>
      <c r="D5" s="210"/>
      <c r="E5" s="210"/>
      <c r="F5" s="210"/>
      <c r="G5" s="36" t="s">
        <v>124</v>
      </c>
      <c r="H5" s="37" t="s">
        <v>143</v>
      </c>
      <c r="I5" s="37" t="s">
        <v>126</v>
      </c>
      <c r="J5" s="37" t="s">
        <v>127</v>
      </c>
    </row>
    <row r="6" spans="1:10">
      <c r="A6" s="31" t="s">
        <v>22</v>
      </c>
      <c r="B6" s="145">
        <v>0</v>
      </c>
      <c r="C6" s="145">
        <v>0</v>
      </c>
      <c r="D6" s="145">
        <v>0</v>
      </c>
      <c r="E6" s="145">
        <v>0</v>
      </c>
      <c r="F6" s="145">
        <v>0</v>
      </c>
      <c r="G6" s="145">
        <v>0</v>
      </c>
      <c r="H6" s="145">
        <v>0</v>
      </c>
      <c r="I6" s="145">
        <v>0</v>
      </c>
      <c r="J6" s="146" t="s">
        <v>159</v>
      </c>
    </row>
    <row r="7" spans="1:10">
      <c r="A7" s="31" t="s">
        <v>23</v>
      </c>
      <c r="B7" s="145">
        <v>16082.692208919536</v>
      </c>
      <c r="C7" s="145">
        <v>0</v>
      </c>
      <c r="D7" s="145">
        <v>0</v>
      </c>
      <c r="E7" s="145">
        <v>3474.2</v>
      </c>
      <c r="F7" s="145">
        <v>6324.4356964510971</v>
      </c>
      <c r="G7" s="145">
        <v>16082.692208919536</v>
      </c>
      <c r="H7" s="145">
        <v>3474.2</v>
      </c>
      <c r="I7" s="145">
        <v>12608.492208919535</v>
      </c>
      <c r="J7" s="147">
        <f t="shared" ref="J7:J15" si="0">G7/H7</f>
        <v>4.6291785760519071</v>
      </c>
    </row>
    <row r="8" spans="1:10">
      <c r="A8" s="31" t="s">
        <v>504</v>
      </c>
      <c r="B8" s="145">
        <v>1596303.2246557656</v>
      </c>
      <c r="C8" s="145">
        <v>297533.52007454046</v>
      </c>
      <c r="D8" s="145">
        <v>520811.83600000001</v>
      </c>
      <c r="E8" s="145">
        <v>206244.6</v>
      </c>
      <c r="F8" s="145">
        <v>314521.59177073406</v>
      </c>
      <c r="G8" s="145">
        <v>1893836.7447303061</v>
      </c>
      <c r="H8" s="145">
        <v>727056.43599999999</v>
      </c>
      <c r="I8" s="145">
        <v>1166780.3087303061</v>
      </c>
      <c r="J8" s="147">
        <f t="shared" si="0"/>
        <v>2.6048001928839346</v>
      </c>
    </row>
    <row r="9" spans="1:10">
      <c r="A9" s="31" t="s">
        <v>503</v>
      </c>
      <c r="B9" s="145">
        <v>1184893.7844856861</v>
      </c>
      <c r="C9" s="145">
        <v>0</v>
      </c>
      <c r="D9" s="145">
        <v>0</v>
      </c>
      <c r="E9" s="145">
        <v>425466.81</v>
      </c>
      <c r="F9" s="145">
        <v>813238.10601712437</v>
      </c>
      <c r="G9" s="145">
        <v>1184893.7844856861</v>
      </c>
      <c r="H9" s="145">
        <v>425466.81</v>
      </c>
      <c r="I9" s="145">
        <v>759426.97448568605</v>
      </c>
      <c r="J9" s="147">
        <f t="shared" si="0"/>
        <v>2.7849264775451843</v>
      </c>
    </row>
    <row r="10" spans="1:10">
      <c r="A10" s="31" t="s">
        <v>505</v>
      </c>
      <c r="B10" s="145">
        <v>0</v>
      </c>
      <c r="C10" s="145">
        <v>0</v>
      </c>
      <c r="D10" s="145">
        <v>0</v>
      </c>
      <c r="E10" s="145">
        <v>84100</v>
      </c>
      <c r="F10" s="145">
        <v>84100</v>
      </c>
      <c r="G10" s="145">
        <v>0</v>
      </c>
      <c r="H10" s="145">
        <v>84100</v>
      </c>
      <c r="I10" s="145">
        <v>-84100</v>
      </c>
      <c r="J10" s="146" t="s">
        <v>159</v>
      </c>
    </row>
    <row r="11" spans="1:10">
      <c r="A11" s="31" t="s">
        <v>48</v>
      </c>
      <c r="B11" s="145">
        <v>451854.89212896826</v>
      </c>
      <c r="C11" s="145">
        <v>75896.942089099466</v>
      </c>
      <c r="D11" s="145">
        <v>185572.62999999998</v>
      </c>
      <c r="E11" s="145">
        <v>95576.5</v>
      </c>
      <c r="F11" s="145">
        <v>95576.5</v>
      </c>
      <c r="G11" s="145">
        <v>527751.8342180677</v>
      </c>
      <c r="H11" s="145">
        <v>281149.13</v>
      </c>
      <c r="I11" s="145">
        <v>246602.70421806769</v>
      </c>
      <c r="J11" s="147">
        <f t="shared" si="0"/>
        <v>1.8771241946153905</v>
      </c>
    </row>
    <row r="12" spans="1:10">
      <c r="A12" s="22" t="s">
        <v>461</v>
      </c>
      <c r="B12" s="145">
        <v>19748.639478471589</v>
      </c>
      <c r="C12" s="145">
        <v>1961.2007707780308</v>
      </c>
      <c r="D12" s="145">
        <v>15773.039999999999</v>
      </c>
      <c r="E12" s="145">
        <v>9295</v>
      </c>
      <c r="F12" s="145">
        <v>27264.955836441452</v>
      </c>
      <c r="G12" s="145">
        <v>21709.840249249621</v>
      </c>
      <c r="H12" s="145">
        <v>25068.04</v>
      </c>
      <c r="I12" s="145">
        <v>-3358.1997507503802</v>
      </c>
      <c r="J12" s="147">
        <f t="shared" si="0"/>
        <v>0.86603660474650668</v>
      </c>
    </row>
    <row r="13" spans="1:10" s="73" customFormat="1">
      <c r="A13" s="66" t="s">
        <v>512</v>
      </c>
      <c r="B13" s="148">
        <f t="shared" ref="B13:I13" si="1">SUM(B6:B12)</f>
        <v>3268883.2329578111</v>
      </c>
      <c r="C13" s="148">
        <f t="shared" si="1"/>
        <v>375391.66293441801</v>
      </c>
      <c r="D13" s="148">
        <f t="shared" si="1"/>
        <v>722157.50600000005</v>
      </c>
      <c r="E13" s="148">
        <f t="shared" si="1"/>
        <v>824157.11</v>
      </c>
      <c r="F13" s="148">
        <f t="shared" si="1"/>
        <v>1341025.5893207509</v>
      </c>
      <c r="G13" s="148">
        <f t="shared" si="1"/>
        <v>3644274.8958922289</v>
      </c>
      <c r="H13" s="148">
        <f t="shared" si="1"/>
        <v>1546314.6159999999</v>
      </c>
      <c r="I13" s="148">
        <f t="shared" si="1"/>
        <v>2097960.279892229</v>
      </c>
      <c r="J13" s="149">
        <f t="shared" si="0"/>
        <v>2.3567486578631867</v>
      </c>
    </row>
    <row r="14" spans="1:10">
      <c r="A14" s="31" t="s">
        <v>28</v>
      </c>
      <c r="B14" s="145">
        <v>278424.35268507653</v>
      </c>
      <c r="C14" s="145">
        <v>142552.39733880409</v>
      </c>
      <c r="D14" s="145">
        <v>13632.12</v>
      </c>
      <c r="E14" s="145">
        <v>68326.149999999994</v>
      </c>
      <c r="F14" s="145">
        <v>68326.149999999994</v>
      </c>
      <c r="G14" s="145">
        <v>420976.75002388062</v>
      </c>
      <c r="H14" s="145">
        <v>81958.26999999999</v>
      </c>
      <c r="I14" s="145">
        <v>339018.48002388061</v>
      </c>
      <c r="J14" s="147">
        <f t="shared" si="0"/>
        <v>5.1364767707258911</v>
      </c>
    </row>
    <row r="15" spans="1:10">
      <c r="A15" s="31" t="s">
        <v>506</v>
      </c>
      <c r="B15" s="145">
        <v>63654.17595960469</v>
      </c>
      <c r="C15" s="145">
        <v>140830.26555743167</v>
      </c>
      <c r="D15" s="145">
        <v>45595.469999999994</v>
      </c>
      <c r="E15" s="145">
        <v>24024.03</v>
      </c>
      <c r="F15" s="145">
        <v>29723.934945167475</v>
      </c>
      <c r="G15" s="145">
        <v>204484.44151703635</v>
      </c>
      <c r="H15" s="145">
        <v>69619.5</v>
      </c>
      <c r="I15" s="145">
        <v>134864.94151703635</v>
      </c>
      <c r="J15" s="147">
        <f t="shared" si="0"/>
        <v>2.9371719348319991</v>
      </c>
    </row>
    <row r="16" spans="1:10">
      <c r="A16" s="31" t="s">
        <v>514</v>
      </c>
      <c r="B16" s="145">
        <v>213212.40732148109</v>
      </c>
      <c r="C16" s="145">
        <v>0</v>
      </c>
      <c r="D16" s="145">
        <v>229705.64700000006</v>
      </c>
      <c r="E16" s="145">
        <v>314774.40000000002</v>
      </c>
      <c r="F16" s="145">
        <v>314774.40000000002</v>
      </c>
      <c r="G16" s="145">
        <v>213212.40732148109</v>
      </c>
      <c r="H16" s="145">
        <v>544480.04700000002</v>
      </c>
      <c r="I16" s="145">
        <v>-331267.63967851893</v>
      </c>
      <c r="J16" s="147">
        <f t="shared" ref="J16" si="2">G16/H16</f>
        <v>0.39158901872758817</v>
      </c>
    </row>
    <row r="17" spans="1:10">
      <c r="A17" s="31" t="s">
        <v>41</v>
      </c>
      <c r="B17" s="145">
        <v>1313.4439461330403</v>
      </c>
      <c r="C17" s="145">
        <v>0</v>
      </c>
      <c r="D17" s="145">
        <v>22656.983000000007</v>
      </c>
      <c r="E17" s="145">
        <v>2100</v>
      </c>
      <c r="F17" s="145">
        <v>3433.6181590106462</v>
      </c>
      <c r="G17" s="145">
        <v>1313.4439461330403</v>
      </c>
      <c r="H17" s="145">
        <v>24756.983000000007</v>
      </c>
      <c r="I17" s="145">
        <v>-23443.539053866967</v>
      </c>
      <c r="J17" s="147">
        <f t="shared" ref="J17:J22" si="3">G17/H17</f>
        <v>5.3053473685910756E-2</v>
      </c>
    </row>
    <row r="18" spans="1:10">
      <c r="A18" s="31" t="s">
        <v>515</v>
      </c>
      <c r="B18" s="145">
        <v>100839.38061587223</v>
      </c>
      <c r="C18" s="145">
        <v>16601.046072960482</v>
      </c>
      <c r="D18" s="145">
        <v>182112.3</v>
      </c>
      <c r="E18" s="145">
        <v>278715.05</v>
      </c>
      <c r="F18" s="145">
        <v>274605.02665525628</v>
      </c>
      <c r="G18" s="145">
        <v>117440.42668883271</v>
      </c>
      <c r="H18" s="145">
        <v>460827.35</v>
      </c>
      <c r="I18" s="145">
        <v>-343386.92331116728</v>
      </c>
      <c r="J18" s="147">
        <f t="shared" si="3"/>
        <v>0.25484691108032698</v>
      </c>
    </row>
    <row r="19" spans="1:10" s="73" customFormat="1">
      <c r="A19" s="66" t="s">
        <v>174</v>
      </c>
      <c r="B19" s="148">
        <f t="shared" ref="B19:H19" si="4">SUM(B14:B18)</f>
        <v>657443.76052816748</v>
      </c>
      <c r="C19" s="148">
        <f t="shared" si="4"/>
        <v>299983.70896919625</v>
      </c>
      <c r="D19" s="148">
        <f t="shared" si="4"/>
        <v>493702.52000000008</v>
      </c>
      <c r="E19" s="148">
        <f t="shared" si="4"/>
        <v>687939.63</v>
      </c>
      <c r="F19" s="148">
        <f t="shared" si="4"/>
        <v>690863.12975943438</v>
      </c>
      <c r="G19" s="148">
        <f t="shared" si="4"/>
        <v>957427.46949736367</v>
      </c>
      <c r="H19" s="148">
        <f t="shared" si="4"/>
        <v>1181642.1499999999</v>
      </c>
      <c r="I19" s="148">
        <f>G19-H19</f>
        <v>-224214.68050263624</v>
      </c>
      <c r="J19" s="149">
        <f t="shared" si="3"/>
        <v>0.81025162270774087</v>
      </c>
    </row>
    <row r="20" spans="1:10">
      <c r="A20" s="31" t="s">
        <v>31</v>
      </c>
      <c r="B20" s="145">
        <v>119522.15726644768</v>
      </c>
      <c r="C20" s="145">
        <v>224564.61005048707</v>
      </c>
      <c r="D20" s="145">
        <v>40373.740000000005</v>
      </c>
      <c r="E20" s="145">
        <v>44484.03</v>
      </c>
      <c r="F20" s="145">
        <v>54512.919285418429</v>
      </c>
      <c r="G20" s="145">
        <v>344086.76731693477</v>
      </c>
      <c r="H20" s="145">
        <v>84857.77</v>
      </c>
      <c r="I20" s="145">
        <v>259228.99731693475</v>
      </c>
      <c r="J20" s="147">
        <f t="shared" si="3"/>
        <v>4.0548645965706474</v>
      </c>
    </row>
    <row r="21" spans="1:10">
      <c r="A21" s="31" t="s">
        <v>36</v>
      </c>
      <c r="B21" s="145">
        <v>1047411.4635511219</v>
      </c>
      <c r="C21" s="145">
        <v>39457.449250649639</v>
      </c>
      <c r="D21" s="145">
        <v>122997.04999999999</v>
      </c>
      <c r="E21" s="145">
        <v>225650.3</v>
      </c>
      <c r="F21" s="145">
        <v>576482.61561940459</v>
      </c>
      <c r="G21" s="145">
        <v>1086868.9128017714</v>
      </c>
      <c r="H21" s="145">
        <v>348647.35</v>
      </c>
      <c r="I21" s="145">
        <v>738221.56280177145</v>
      </c>
      <c r="J21" s="147">
        <f t="shared" si="3"/>
        <v>3.1173875631114694</v>
      </c>
    </row>
    <row r="22" spans="1:10">
      <c r="A22" s="31" t="s">
        <v>516</v>
      </c>
      <c r="B22" s="145">
        <v>59901.880131025333</v>
      </c>
      <c r="C22" s="145">
        <v>10247.467603438577</v>
      </c>
      <c r="D22" s="145">
        <v>53239.279999999992</v>
      </c>
      <c r="E22" s="145">
        <v>21536.959999999999</v>
      </c>
      <c r="F22" s="145">
        <v>114114.7833698</v>
      </c>
      <c r="G22" s="145">
        <v>70149.34773446391</v>
      </c>
      <c r="H22" s="145">
        <v>74776.239999999991</v>
      </c>
      <c r="I22" s="145">
        <v>-4626.8922655360802</v>
      </c>
      <c r="J22" s="147">
        <f t="shared" si="3"/>
        <v>0.93812349664096406</v>
      </c>
    </row>
    <row r="23" spans="1:10">
      <c r="A23" s="31" t="s">
        <v>472</v>
      </c>
      <c r="B23" s="145">
        <v>35152.742878135461</v>
      </c>
      <c r="C23" s="145">
        <v>39207.509954103465</v>
      </c>
      <c r="D23" s="145">
        <v>22324.769999999997</v>
      </c>
      <c r="E23" s="145">
        <v>8550.44</v>
      </c>
      <c r="F23" s="145">
        <v>9111.3951085026474</v>
      </c>
      <c r="G23" s="145">
        <v>74360.252832238926</v>
      </c>
      <c r="H23" s="145">
        <v>30875.21</v>
      </c>
      <c r="I23" s="145">
        <v>43485.042832238927</v>
      </c>
      <c r="J23" s="147">
        <f t="shared" ref="J23" si="5">G23/H23</f>
        <v>2.408412860422291</v>
      </c>
    </row>
    <row r="24" spans="1:10">
      <c r="A24" s="31" t="s">
        <v>17</v>
      </c>
      <c r="B24" s="145">
        <v>274436.88410663139</v>
      </c>
      <c r="C24" s="145">
        <v>76257.708421814517</v>
      </c>
      <c r="D24" s="145">
        <v>65089.59</v>
      </c>
      <c r="E24" s="145">
        <v>170115.39</v>
      </c>
      <c r="F24" s="145">
        <v>170115.39</v>
      </c>
      <c r="G24" s="145">
        <v>350694.59252844588</v>
      </c>
      <c r="H24" s="145">
        <v>235204.98</v>
      </c>
      <c r="I24" s="145">
        <v>115489.61252844587</v>
      </c>
      <c r="J24" s="147">
        <f>G24/H24</f>
        <v>1.4910168676209401</v>
      </c>
    </row>
    <row r="25" spans="1:10" s="73" customFormat="1">
      <c r="A25" s="66" t="s">
        <v>513</v>
      </c>
      <c r="B25" s="148">
        <f t="shared" ref="B25:H25" si="6">SUM(B20:B24)</f>
        <v>1536425.1279333618</v>
      </c>
      <c r="C25" s="148">
        <f t="shared" si="6"/>
        <v>389734.74528049328</v>
      </c>
      <c r="D25" s="148">
        <f t="shared" si="6"/>
        <v>304024.42999999993</v>
      </c>
      <c r="E25" s="148">
        <f t="shared" si="6"/>
        <v>470337.12</v>
      </c>
      <c r="F25" s="148">
        <f t="shared" si="6"/>
        <v>924337.10338312562</v>
      </c>
      <c r="G25" s="148">
        <f t="shared" si="6"/>
        <v>1926159.8732138549</v>
      </c>
      <c r="H25" s="148">
        <f t="shared" si="6"/>
        <v>774361.54999999993</v>
      </c>
      <c r="I25" s="148">
        <f>G25-H25</f>
        <v>1151798.3232138548</v>
      </c>
      <c r="J25" s="149">
        <f>G25/H25</f>
        <v>2.4874167282890727</v>
      </c>
    </row>
    <row r="26" spans="1:10" s="73" customFormat="1">
      <c r="A26" s="27"/>
      <c r="B26" s="164"/>
      <c r="C26" s="150"/>
      <c r="D26" s="150"/>
      <c r="E26" s="150"/>
      <c r="F26" s="150"/>
      <c r="G26" s="150"/>
      <c r="H26" s="150"/>
      <c r="I26" s="150"/>
      <c r="J26" s="151"/>
    </row>
    <row r="27" spans="1:10" s="73" customFormat="1">
      <c r="A27" s="22" t="s">
        <v>52</v>
      </c>
      <c r="B27" s="152"/>
      <c r="C27" s="152"/>
      <c r="D27" s="153">
        <v>190415.70999999996</v>
      </c>
      <c r="E27" s="153"/>
      <c r="F27" s="152"/>
      <c r="G27" s="152">
        <v>0</v>
      </c>
      <c r="H27" s="152">
        <v>190415.70999999996</v>
      </c>
      <c r="I27" s="152">
        <v>-190415.70999999996</v>
      </c>
      <c r="J27" s="146"/>
    </row>
    <row r="28" spans="1:10">
      <c r="A28" s="66" t="s">
        <v>510</v>
      </c>
      <c r="B28" s="154">
        <f t="shared" ref="B28:I28" si="7">B25+B13+B19+B27</f>
        <v>5462752.1214193404</v>
      </c>
      <c r="C28" s="154">
        <f t="shared" si="7"/>
        <v>1065110.1171841077</v>
      </c>
      <c r="D28" s="154">
        <f>D25+D13+D19+D27</f>
        <v>1710300.166</v>
      </c>
      <c r="E28" s="154">
        <f t="shared" si="7"/>
        <v>1982433.8599999999</v>
      </c>
      <c r="F28" s="154">
        <f t="shared" si="7"/>
        <v>2956225.8224633113</v>
      </c>
      <c r="G28" s="154">
        <f t="shared" si="7"/>
        <v>6527862.2386034476</v>
      </c>
      <c r="H28" s="154">
        <f t="shared" si="7"/>
        <v>3692734.0259999996</v>
      </c>
      <c r="I28" s="154">
        <f t="shared" si="7"/>
        <v>2835128.2126034475</v>
      </c>
      <c r="J28" s="149">
        <f>G28/H28</f>
        <v>1.7677585747150284</v>
      </c>
    </row>
    <row r="29" spans="1:10">
      <c r="A29" s="66" t="s">
        <v>511</v>
      </c>
      <c r="B29" s="154">
        <f t="shared" ref="B29:I29" si="8">B28-B19</f>
        <v>4805308.3608911727</v>
      </c>
      <c r="C29" s="154">
        <f t="shared" si="8"/>
        <v>765126.40821491135</v>
      </c>
      <c r="D29" s="154">
        <f t="shared" si="8"/>
        <v>1216597.6459999999</v>
      </c>
      <c r="E29" s="154">
        <f t="shared" si="8"/>
        <v>1294494.23</v>
      </c>
      <c r="F29" s="154">
        <f t="shared" si="8"/>
        <v>2265362.6927038766</v>
      </c>
      <c r="G29" s="154">
        <f t="shared" si="8"/>
        <v>5570434.7691060835</v>
      </c>
      <c r="H29" s="154">
        <f t="shared" si="8"/>
        <v>2511091.8759999997</v>
      </c>
      <c r="I29" s="154">
        <f t="shared" si="8"/>
        <v>3059342.8931060839</v>
      </c>
      <c r="J29" s="149">
        <f>G29/H29</f>
        <v>2.2183317234809468</v>
      </c>
    </row>
    <row r="42" spans="1:10">
      <c r="A42" s="27"/>
      <c r="B42" s="50"/>
      <c r="C42" s="50"/>
      <c r="D42" s="50"/>
      <c r="E42" s="50"/>
      <c r="F42" s="50"/>
      <c r="G42" s="50"/>
      <c r="H42" s="50"/>
      <c r="I42" s="50"/>
      <c r="J42" s="30"/>
    </row>
    <row r="43" spans="1:10">
      <c r="A43" s="88" t="s">
        <v>52</v>
      </c>
      <c r="B43" s="38"/>
      <c r="C43" s="38"/>
      <c r="D43" s="51">
        <v>174304.87</v>
      </c>
      <c r="E43" s="51"/>
      <c r="F43" s="38"/>
      <c r="G43" s="38">
        <f>B43</f>
        <v>0</v>
      </c>
      <c r="H43" s="38">
        <f>D43+E43</f>
        <v>174304.87</v>
      </c>
      <c r="I43" s="38">
        <f>G43-H43</f>
        <v>-174304.87</v>
      </c>
      <c r="J43" s="34"/>
    </row>
    <row r="44" spans="1:10" s="73" customFormat="1">
      <c r="A44" s="66" t="s">
        <v>175</v>
      </c>
      <c r="B44" s="74">
        <f t="shared" ref="B44:I44" si="9">B25+B13+B19+B43</f>
        <v>5462752.1214193404</v>
      </c>
      <c r="C44" s="74">
        <f t="shared" si="9"/>
        <v>1065110.1171841077</v>
      </c>
      <c r="D44" s="74">
        <f t="shared" si="9"/>
        <v>1694189.3259999999</v>
      </c>
      <c r="E44" s="74">
        <f t="shared" si="9"/>
        <v>1982433.8599999999</v>
      </c>
      <c r="F44" s="74">
        <f t="shared" si="9"/>
        <v>2956225.8224633113</v>
      </c>
      <c r="G44" s="74">
        <f t="shared" si="9"/>
        <v>6527862.2386034476</v>
      </c>
      <c r="H44" s="74">
        <f t="shared" si="9"/>
        <v>3676623.1859999998</v>
      </c>
      <c r="I44" s="74">
        <f t="shared" si="9"/>
        <v>2851239.0526034473</v>
      </c>
      <c r="J44" s="68">
        <f>G44/H44</f>
        <v>1.7755048337454096</v>
      </c>
    </row>
    <row r="45" spans="1:10" s="73" customFormat="1">
      <c r="A45" s="66" t="s">
        <v>176</v>
      </c>
      <c r="B45" s="74">
        <f t="shared" ref="B45:I45" si="10">B44-B19</f>
        <v>4805308.3608911727</v>
      </c>
      <c r="C45" s="74">
        <f t="shared" si="10"/>
        <v>765126.40821491135</v>
      </c>
      <c r="D45" s="74">
        <f t="shared" si="10"/>
        <v>1200486.8059999999</v>
      </c>
      <c r="E45" s="74">
        <f t="shared" si="10"/>
        <v>1294494.23</v>
      </c>
      <c r="F45" s="74">
        <f t="shared" si="10"/>
        <v>2265362.6927038766</v>
      </c>
      <c r="G45" s="74">
        <f t="shared" si="10"/>
        <v>5570434.7691060835</v>
      </c>
      <c r="H45" s="74">
        <f t="shared" si="10"/>
        <v>2494981.0359999998</v>
      </c>
      <c r="I45" s="74">
        <f t="shared" si="10"/>
        <v>3075453.7331060837</v>
      </c>
      <c r="J45" s="68">
        <f>G45/H45</f>
        <v>2.2326561559909521</v>
      </c>
    </row>
  </sheetData>
  <mergeCells count="11">
    <mergeCell ref="F4:F5"/>
    <mergeCell ref="A4:A5"/>
    <mergeCell ref="B4:B5"/>
    <mergeCell ref="C4:C5"/>
    <mergeCell ref="D4:D5"/>
    <mergeCell ref="E4:E5"/>
    <mergeCell ref="A1:J1"/>
    <mergeCell ref="A2:A3"/>
    <mergeCell ref="B2:C2"/>
    <mergeCell ref="D2:F2"/>
    <mergeCell ref="G2:J2"/>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EC702-1F96-4475-B41A-3C3841DAD8A6}">
  <dimension ref="A1:J29"/>
  <sheetViews>
    <sheetView workbookViewId="0">
      <selection activeCell="N17" sqref="N17"/>
    </sheetView>
  </sheetViews>
  <sheetFormatPr defaultColWidth="9.140625" defaultRowHeight="15"/>
  <cols>
    <col min="1" max="1" width="64" style="1" bestFit="1" customWidth="1"/>
    <col min="2" max="10" width="16.7109375" style="1" customWidth="1"/>
    <col min="11" max="16384" width="9.140625" style="1"/>
  </cols>
  <sheetData>
    <row r="1" spans="1:10">
      <c r="A1" s="208" t="s">
        <v>522</v>
      </c>
      <c r="B1" s="208"/>
      <c r="C1" s="208"/>
      <c r="D1" s="208"/>
      <c r="E1" s="208"/>
      <c r="F1" s="208"/>
      <c r="G1" s="208"/>
      <c r="H1" s="208"/>
      <c r="I1" s="208"/>
      <c r="J1" s="208"/>
    </row>
    <row r="2" spans="1:10" ht="15" customHeight="1">
      <c r="A2" s="209" t="s">
        <v>107</v>
      </c>
      <c r="B2" s="209" t="s">
        <v>108</v>
      </c>
      <c r="C2" s="209"/>
      <c r="D2" s="209" t="s">
        <v>109</v>
      </c>
      <c r="E2" s="209"/>
      <c r="F2" s="209"/>
      <c r="G2" s="209" t="s">
        <v>137</v>
      </c>
      <c r="H2" s="209"/>
      <c r="I2" s="209"/>
      <c r="J2" s="209"/>
    </row>
    <row r="3" spans="1:10" ht="30">
      <c r="A3" s="209"/>
      <c r="B3" s="35" t="s">
        <v>111</v>
      </c>
      <c r="C3" s="35" t="s">
        <v>144</v>
      </c>
      <c r="D3" s="35" t="s">
        <v>67</v>
      </c>
      <c r="E3" s="35" t="s">
        <v>68</v>
      </c>
      <c r="F3" s="35" t="s">
        <v>138</v>
      </c>
      <c r="G3" s="35" t="s">
        <v>139</v>
      </c>
      <c r="H3" s="35" t="s">
        <v>140</v>
      </c>
      <c r="I3" s="35" t="s">
        <v>141</v>
      </c>
      <c r="J3" s="35" t="s">
        <v>142</v>
      </c>
    </row>
    <row r="4" spans="1:10">
      <c r="A4" s="211" t="s">
        <v>85</v>
      </c>
      <c r="B4" s="210" t="s">
        <v>86</v>
      </c>
      <c r="C4" s="210" t="s">
        <v>118</v>
      </c>
      <c r="D4" s="210" t="s">
        <v>88</v>
      </c>
      <c r="E4" s="210" t="s">
        <v>89</v>
      </c>
      <c r="F4" s="210" t="s">
        <v>119</v>
      </c>
      <c r="G4" s="36" t="s">
        <v>120</v>
      </c>
      <c r="H4" s="36" t="s">
        <v>121</v>
      </c>
      <c r="I4" s="36" t="s">
        <v>122</v>
      </c>
      <c r="J4" s="36" t="s">
        <v>123</v>
      </c>
    </row>
    <row r="5" spans="1:10">
      <c r="A5" s="211"/>
      <c r="B5" s="210"/>
      <c r="C5" s="210"/>
      <c r="D5" s="210"/>
      <c r="E5" s="210"/>
      <c r="F5" s="210"/>
      <c r="G5" s="36" t="s">
        <v>86</v>
      </c>
      <c r="H5" s="37" t="s">
        <v>143</v>
      </c>
      <c r="I5" s="37" t="s">
        <v>126</v>
      </c>
      <c r="J5" s="37" t="s">
        <v>127</v>
      </c>
    </row>
    <row r="6" spans="1:10">
      <c r="A6" s="31" t="s">
        <v>22</v>
      </c>
      <c r="B6" s="145">
        <v>0</v>
      </c>
      <c r="C6" s="145"/>
      <c r="D6" s="145">
        <v>0</v>
      </c>
      <c r="E6" s="145">
        <v>0</v>
      </c>
      <c r="F6" s="145">
        <v>0</v>
      </c>
      <c r="G6" s="145">
        <v>0</v>
      </c>
      <c r="H6" s="145">
        <v>0</v>
      </c>
      <c r="I6" s="145">
        <v>0</v>
      </c>
      <c r="J6" s="146" t="s">
        <v>159</v>
      </c>
    </row>
    <row r="7" spans="1:10">
      <c r="A7" s="31" t="s">
        <v>23</v>
      </c>
      <c r="B7" s="145">
        <v>16082.692208919536</v>
      </c>
      <c r="C7" s="145"/>
      <c r="D7" s="145">
        <v>0</v>
      </c>
      <c r="E7" s="145">
        <v>3474.2</v>
      </c>
      <c r="F7" s="145">
        <v>6324.4356964510971</v>
      </c>
      <c r="G7" s="145">
        <v>16082.692208919536</v>
      </c>
      <c r="H7" s="145">
        <v>3474.2</v>
      </c>
      <c r="I7" s="145">
        <v>12608.492208919535</v>
      </c>
      <c r="J7" s="147">
        <f t="shared" ref="J7:J15" si="0">G7/H7</f>
        <v>4.6291785760519071</v>
      </c>
    </row>
    <row r="8" spans="1:10">
      <c r="A8" s="31" t="s">
        <v>504</v>
      </c>
      <c r="B8" s="145">
        <v>1596303.2246557656</v>
      </c>
      <c r="C8" s="145"/>
      <c r="D8" s="145">
        <v>520811.83600000001</v>
      </c>
      <c r="E8" s="145">
        <v>206244.6</v>
      </c>
      <c r="F8" s="145">
        <v>314521.59177073406</v>
      </c>
      <c r="G8" s="145">
        <v>1596303.2246557656</v>
      </c>
      <c r="H8" s="145">
        <v>727056.43599999999</v>
      </c>
      <c r="I8" s="145">
        <v>869246.78865576559</v>
      </c>
      <c r="J8" s="147">
        <f t="shared" si="0"/>
        <v>2.1955698974869753</v>
      </c>
    </row>
    <row r="9" spans="1:10">
      <c r="A9" s="31" t="s">
        <v>503</v>
      </c>
      <c r="B9" s="145">
        <v>1184893.7844856861</v>
      </c>
      <c r="C9" s="145"/>
      <c r="D9" s="145">
        <v>0</v>
      </c>
      <c r="E9" s="145">
        <v>425466.81</v>
      </c>
      <c r="F9" s="145">
        <v>813238.10601712437</v>
      </c>
      <c r="G9" s="145">
        <v>1184893.7844856861</v>
      </c>
      <c r="H9" s="145">
        <v>425466.81</v>
      </c>
      <c r="I9" s="145">
        <v>759426.97448568605</v>
      </c>
      <c r="J9" s="147">
        <f t="shared" si="0"/>
        <v>2.7849264775451843</v>
      </c>
    </row>
    <row r="10" spans="1:10">
      <c r="A10" s="31" t="s">
        <v>505</v>
      </c>
      <c r="B10" s="145">
        <v>0</v>
      </c>
      <c r="C10" s="145"/>
      <c r="D10" s="145">
        <v>0</v>
      </c>
      <c r="E10" s="145">
        <v>84100</v>
      </c>
      <c r="F10" s="145">
        <v>84100</v>
      </c>
      <c r="G10" s="145">
        <v>0</v>
      </c>
      <c r="H10" s="145">
        <v>84100</v>
      </c>
      <c r="I10" s="145">
        <v>-84100</v>
      </c>
      <c r="J10" s="146" t="s">
        <v>159</v>
      </c>
    </row>
    <row r="11" spans="1:10">
      <c r="A11" s="31" t="s">
        <v>48</v>
      </c>
      <c r="B11" s="145">
        <v>451854.89212896826</v>
      </c>
      <c r="C11" s="145"/>
      <c r="D11" s="145">
        <v>185572.62999999998</v>
      </c>
      <c r="E11" s="145">
        <v>95576.5</v>
      </c>
      <c r="F11" s="145">
        <v>95576.5</v>
      </c>
      <c r="G11" s="145">
        <v>451854.89212896826</v>
      </c>
      <c r="H11" s="145">
        <v>281149.13</v>
      </c>
      <c r="I11" s="145">
        <v>170705.76212896826</v>
      </c>
      <c r="J11" s="147">
        <f t="shared" si="0"/>
        <v>1.6071715823163608</v>
      </c>
    </row>
    <row r="12" spans="1:10">
      <c r="A12" s="22" t="s">
        <v>461</v>
      </c>
      <c r="B12" s="145">
        <v>19748.639478471589</v>
      </c>
      <c r="C12" s="145"/>
      <c r="D12" s="145">
        <v>15773.039999999999</v>
      </c>
      <c r="E12" s="145">
        <v>9295</v>
      </c>
      <c r="F12" s="145">
        <v>27264.955836441452</v>
      </c>
      <c r="G12" s="145">
        <v>19748.639478471589</v>
      </c>
      <c r="H12" s="145">
        <v>25068.04</v>
      </c>
      <c r="I12" s="145">
        <v>-5319.4005215284124</v>
      </c>
      <c r="J12" s="147">
        <f t="shared" si="0"/>
        <v>0.78780149858032733</v>
      </c>
    </row>
    <row r="13" spans="1:10" s="73" customFormat="1">
      <c r="A13" s="66" t="s">
        <v>512</v>
      </c>
      <c r="B13" s="148">
        <f t="shared" ref="B13:I13" si="1">SUM(B6:B12)</f>
        <v>3268883.2329578111</v>
      </c>
      <c r="C13" s="148">
        <f t="shared" si="1"/>
        <v>0</v>
      </c>
      <c r="D13" s="148">
        <f t="shared" si="1"/>
        <v>722157.50600000005</v>
      </c>
      <c r="E13" s="148">
        <f t="shared" si="1"/>
        <v>824157.11</v>
      </c>
      <c r="F13" s="148">
        <f t="shared" si="1"/>
        <v>1341025.5893207509</v>
      </c>
      <c r="G13" s="148">
        <f t="shared" si="1"/>
        <v>3268883.2329578111</v>
      </c>
      <c r="H13" s="148">
        <f t="shared" si="1"/>
        <v>1546314.6159999999</v>
      </c>
      <c r="I13" s="148">
        <f t="shared" si="1"/>
        <v>1722568.6169578109</v>
      </c>
      <c r="J13" s="149">
        <f t="shared" si="0"/>
        <v>2.1139832729601591</v>
      </c>
    </row>
    <row r="14" spans="1:10">
      <c r="A14" s="31" t="s">
        <v>28</v>
      </c>
      <c r="B14" s="145">
        <v>278424.35268507653</v>
      </c>
      <c r="C14" s="145"/>
      <c r="D14" s="145">
        <v>13632.12</v>
      </c>
      <c r="E14" s="145">
        <v>68326.149999999994</v>
      </c>
      <c r="F14" s="145">
        <v>68326.149999999994</v>
      </c>
      <c r="G14" s="145">
        <v>278424.35268507653</v>
      </c>
      <c r="H14" s="145">
        <v>81958.26999999999</v>
      </c>
      <c r="I14" s="145">
        <v>196466.08268507654</v>
      </c>
      <c r="J14" s="147">
        <f t="shared" si="0"/>
        <v>3.3971477519605595</v>
      </c>
    </row>
    <row r="15" spans="1:10">
      <c r="A15" s="31" t="s">
        <v>506</v>
      </c>
      <c r="B15" s="145">
        <v>63654.17595960469</v>
      </c>
      <c r="C15" s="145"/>
      <c r="D15" s="145">
        <v>45595.469999999994</v>
      </c>
      <c r="E15" s="145">
        <v>24024.03</v>
      </c>
      <c r="F15" s="145">
        <v>29723.934945167475</v>
      </c>
      <c r="G15" s="145">
        <v>63654.17595960469</v>
      </c>
      <c r="H15" s="145">
        <v>69619.5</v>
      </c>
      <c r="I15" s="145">
        <v>-5965.3240403953096</v>
      </c>
      <c r="J15" s="147">
        <f t="shared" si="0"/>
        <v>0.91431532774014024</v>
      </c>
    </row>
    <row r="16" spans="1:10">
      <c r="A16" s="31" t="s">
        <v>514</v>
      </c>
      <c r="B16" s="145">
        <v>213212.40732148109</v>
      </c>
      <c r="C16" s="145"/>
      <c r="D16" s="145">
        <v>229705.64700000006</v>
      </c>
      <c r="E16" s="145">
        <v>314774.40000000002</v>
      </c>
      <c r="F16" s="145">
        <v>314774.40000000002</v>
      </c>
      <c r="G16" s="145">
        <v>213212.40732148109</v>
      </c>
      <c r="H16" s="145">
        <v>544480.04700000002</v>
      </c>
      <c r="I16" s="145">
        <v>-331267.63967851893</v>
      </c>
      <c r="J16" s="147">
        <f t="shared" ref="J16" si="2">G16/H16</f>
        <v>0.39158901872758817</v>
      </c>
    </row>
    <row r="17" spans="1:10">
      <c r="A17" s="31" t="s">
        <v>41</v>
      </c>
      <c r="B17" s="145">
        <v>1313.4439461330403</v>
      </c>
      <c r="C17" s="145"/>
      <c r="D17" s="145">
        <v>22656.983000000007</v>
      </c>
      <c r="E17" s="145">
        <v>2100</v>
      </c>
      <c r="F17" s="145">
        <v>3433.6181590106462</v>
      </c>
      <c r="G17" s="145">
        <v>1313.4439461330403</v>
      </c>
      <c r="H17" s="145">
        <v>24756.983000000007</v>
      </c>
      <c r="I17" s="145">
        <v>-23443.539053866967</v>
      </c>
      <c r="J17" s="147">
        <f t="shared" ref="J17:J22" si="3">G17/H17</f>
        <v>5.3053473685910756E-2</v>
      </c>
    </row>
    <row r="18" spans="1:10">
      <c r="A18" s="31" t="s">
        <v>515</v>
      </c>
      <c r="B18" s="145">
        <v>100839.38061587223</v>
      </c>
      <c r="C18" s="145"/>
      <c r="D18" s="145">
        <v>182112.3</v>
      </c>
      <c r="E18" s="145">
        <v>278715.05</v>
      </c>
      <c r="F18" s="145">
        <v>274605.02665525628</v>
      </c>
      <c r="G18" s="145">
        <v>100839.38061587223</v>
      </c>
      <c r="H18" s="145">
        <v>460827.35</v>
      </c>
      <c r="I18" s="145">
        <v>-359987.96938412776</v>
      </c>
      <c r="J18" s="147">
        <f t="shared" si="3"/>
        <v>0.21882247357035609</v>
      </c>
    </row>
    <row r="19" spans="1:10" s="73" customFormat="1">
      <c r="A19" s="66" t="s">
        <v>174</v>
      </c>
      <c r="B19" s="148">
        <f t="shared" ref="B19:H19" si="4">SUM(B14:B18)</f>
        <v>657443.76052816748</v>
      </c>
      <c r="C19" s="148">
        <f t="shared" si="4"/>
        <v>0</v>
      </c>
      <c r="D19" s="148">
        <f t="shared" si="4"/>
        <v>493702.52000000008</v>
      </c>
      <c r="E19" s="148">
        <f t="shared" si="4"/>
        <v>687939.63</v>
      </c>
      <c r="F19" s="148">
        <f t="shared" si="4"/>
        <v>690863.12975943438</v>
      </c>
      <c r="G19" s="148">
        <f t="shared" si="4"/>
        <v>657443.76052816748</v>
      </c>
      <c r="H19" s="148">
        <f t="shared" si="4"/>
        <v>1181642.1499999999</v>
      </c>
      <c r="I19" s="148">
        <f>G19-H19</f>
        <v>-524198.38947183243</v>
      </c>
      <c r="J19" s="149">
        <f t="shared" si="3"/>
        <v>0.55638143961618802</v>
      </c>
    </row>
    <row r="20" spans="1:10">
      <c r="A20" s="31" t="s">
        <v>31</v>
      </c>
      <c r="B20" s="145">
        <v>119522.15726644768</v>
      </c>
      <c r="C20" s="145"/>
      <c r="D20" s="145">
        <v>40373.740000000005</v>
      </c>
      <c r="E20" s="145">
        <v>44484.03</v>
      </c>
      <c r="F20" s="145">
        <v>54512.919285418429</v>
      </c>
      <c r="G20" s="145">
        <v>119522.15726644768</v>
      </c>
      <c r="H20" s="145">
        <v>84857.77</v>
      </c>
      <c r="I20" s="145">
        <v>34664.38726644768</v>
      </c>
      <c r="J20" s="147">
        <f t="shared" si="3"/>
        <v>1.4084998611965371</v>
      </c>
    </row>
    <row r="21" spans="1:10">
      <c r="A21" s="31" t="s">
        <v>36</v>
      </c>
      <c r="B21" s="145">
        <v>1047411.4635511219</v>
      </c>
      <c r="C21" s="145"/>
      <c r="D21" s="145">
        <v>122997.04999999999</v>
      </c>
      <c r="E21" s="145">
        <v>225650.3</v>
      </c>
      <c r="F21" s="145">
        <v>576482.61561940459</v>
      </c>
      <c r="G21" s="145">
        <v>1047411.4635511219</v>
      </c>
      <c r="H21" s="145">
        <v>348647.35</v>
      </c>
      <c r="I21" s="145">
        <v>698764.1135511219</v>
      </c>
      <c r="J21" s="147">
        <f t="shared" si="3"/>
        <v>3.0042146127057094</v>
      </c>
    </row>
    <row r="22" spans="1:10">
      <c r="A22" s="31" t="s">
        <v>516</v>
      </c>
      <c r="B22" s="145">
        <v>59901.880131025333</v>
      </c>
      <c r="C22" s="145"/>
      <c r="D22" s="145">
        <v>53239.279999999992</v>
      </c>
      <c r="E22" s="145">
        <v>21536.959999999999</v>
      </c>
      <c r="F22" s="145">
        <v>114114.7833698</v>
      </c>
      <c r="G22" s="145">
        <v>59901.880131025333</v>
      </c>
      <c r="H22" s="145">
        <v>74776.239999999991</v>
      </c>
      <c r="I22" s="145">
        <v>-14874.359868974658</v>
      </c>
      <c r="J22" s="147">
        <f t="shared" si="3"/>
        <v>0.80108173573618224</v>
      </c>
    </row>
    <row r="23" spans="1:10">
      <c r="A23" s="31" t="s">
        <v>472</v>
      </c>
      <c r="B23" s="145">
        <v>35152.742878135461</v>
      </c>
      <c r="C23" s="145"/>
      <c r="D23" s="145">
        <v>22324.769999999997</v>
      </c>
      <c r="E23" s="145">
        <v>8550.44</v>
      </c>
      <c r="F23" s="145">
        <v>9111.3951085026474</v>
      </c>
      <c r="G23" s="145">
        <v>35152.742878135461</v>
      </c>
      <c r="H23" s="145">
        <v>30875.21</v>
      </c>
      <c r="I23" s="145">
        <v>4277.5328781354619</v>
      </c>
      <c r="J23" s="147">
        <f t="shared" ref="J23" si="5">G23/H23</f>
        <v>1.1385426326860761</v>
      </c>
    </row>
    <row r="24" spans="1:10">
      <c r="A24" s="31" t="s">
        <v>17</v>
      </c>
      <c r="B24" s="145">
        <v>274436.88410663139</v>
      </c>
      <c r="C24" s="145"/>
      <c r="D24" s="145">
        <v>65089.59</v>
      </c>
      <c r="E24" s="145">
        <v>170115.39</v>
      </c>
      <c r="F24" s="145">
        <v>170115.39</v>
      </c>
      <c r="G24" s="145">
        <v>274436.88410663139</v>
      </c>
      <c r="H24" s="145">
        <v>235204.98</v>
      </c>
      <c r="I24" s="145">
        <v>39231.90410663138</v>
      </c>
      <c r="J24" s="147">
        <f>G24/H24</f>
        <v>1.1667987816696372</v>
      </c>
    </row>
    <row r="25" spans="1:10" s="73" customFormat="1">
      <c r="A25" s="66" t="s">
        <v>513</v>
      </c>
      <c r="B25" s="148">
        <f t="shared" ref="B25:H25" si="6">SUM(B20:B24)</f>
        <v>1536425.1279333618</v>
      </c>
      <c r="C25" s="148">
        <f t="shared" si="6"/>
        <v>0</v>
      </c>
      <c r="D25" s="148">
        <f t="shared" si="6"/>
        <v>304024.42999999993</v>
      </c>
      <c r="E25" s="148">
        <f t="shared" si="6"/>
        <v>470337.12</v>
      </c>
      <c r="F25" s="148">
        <f>SUM(F20:F24)</f>
        <v>924337.10338312562</v>
      </c>
      <c r="G25" s="148">
        <f t="shared" si="6"/>
        <v>1536425.1279333618</v>
      </c>
      <c r="H25" s="148">
        <f t="shared" si="6"/>
        <v>774361.54999999993</v>
      </c>
      <c r="I25" s="148">
        <f>G25-H25</f>
        <v>762063.57793336187</v>
      </c>
      <c r="J25" s="149">
        <f>G25/H25</f>
        <v>1.9841185657182514</v>
      </c>
    </row>
    <row r="26" spans="1:10">
      <c r="A26" s="27"/>
      <c r="B26" s="150"/>
      <c r="C26" s="150"/>
      <c r="D26" s="150"/>
      <c r="E26" s="150"/>
      <c r="F26" s="150"/>
      <c r="G26" s="150"/>
      <c r="H26" s="150"/>
      <c r="I26" s="150"/>
      <c r="J26" s="151"/>
    </row>
    <row r="27" spans="1:10">
      <c r="A27" s="88" t="s">
        <v>52</v>
      </c>
      <c r="B27" s="152"/>
      <c r="C27" s="152"/>
      <c r="D27" s="152">
        <v>190415.70999999996</v>
      </c>
      <c r="E27" s="153"/>
      <c r="F27" s="152"/>
      <c r="G27" s="152">
        <v>0</v>
      </c>
      <c r="H27" s="152">
        <v>190415.70999999996</v>
      </c>
      <c r="I27" s="152">
        <v>-190415.70999999996</v>
      </c>
      <c r="J27" s="146"/>
    </row>
    <row r="28" spans="1:10" s="73" customFormat="1">
      <c r="A28" s="66" t="s">
        <v>510</v>
      </c>
      <c r="B28" s="154">
        <f t="shared" ref="B28:H28" si="7">B25+B13+B19+B27</f>
        <v>5462752.1214193404</v>
      </c>
      <c r="C28" s="154">
        <f t="shared" si="7"/>
        <v>0</v>
      </c>
      <c r="D28" s="154">
        <f t="shared" si="7"/>
        <v>1710300.166</v>
      </c>
      <c r="E28" s="154">
        <f t="shared" si="7"/>
        <v>1982433.8599999999</v>
      </c>
      <c r="F28" s="154">
        <f t="shared" si="7"/>
        <v>2956225.8224633113</v>
      </c>
      <c r="G28" s="154">
        <f t="shared" si="7"/>
        <v>5462752.1214193404</v>
      </c>
      <c r="H28" s="154">
        <f t="shared" si="7"/>
        <v>3692734.0259999996</v>
      </c>
      <c r="I28" s="154">
        <f>I25+I13+I19+I27</f>
        <v>1770018.0954193405</v>
      </c>
      <c r="J28" s="149">
        <f>G28/H28</f>
        <v>1.479324555453196</v>
      </c>
    </row>
    <row r="29" spans="1:10" s="73" customFormat="1">
      <c r="A29" s="66" t="s">
        <v>511</v>
      </c>
      <c r="B29" s="154">
        <f t="shared" ref="B29:I29" si="8">B28-B19</f>
        <v>4805308.3608911727</v>
      </c>
      <c r="C29" s="154">
        <f t="shared" si="8"/>
        <v>0</v>
      </c>
      <c r="D29" s="154">
        <f t="shared" si="8"/>
        <v>1216597.6459999999</v>
      </c>
      <c r="E29" s="154">
        <f t="shared" si="8"/>
        <v>1294494.23</v>
      </c>
      <c r="F29" s="154">
        <f t="shared" si="8"/>
        <v>2265362.6927038766</v>
      </c>
      <c r="G29" s="154">
        <f t="shared" si="8"/>
        <v>4805308.3608911727</v>
      </c>
      <c r="H29" s="154">
        <f t="shared" si="8"/>
        <v>2511091.8759999997</v>
      </c>
      <c r="I29" s="154">
        <f t="shared" si="8"/>
        <v>2294216.484891173</v>
      </c>
      <c r="J29" s="149">
        <f>G29/H29</f>
        <v>1.9136330322352464</v>
      </c>
    </row>
  </sheetData>
  <mergeCells count="11">
    <mergeCell ref="A1:J1"/>
    <mergeCell ref="A2:A3"/>
    <mergeCell ref="B2:C2"/>
    <mergeCell ref="D2:F2"/>
    <mergeCell ref="G2:J2"/>
    <mergeCell ref="F4:F5"/>
    <mergeCell ref="A4:A5"/>
    <mergeCell ref="B4:B5"/>
    <mergeCell ref="C4:C5"/>
    <mergeCell ref="D4:D5"/>
    <mergeCell ref="E4:E5"/>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F44E-0B65-426C-8E8A-44C1DC2AA132}">
  <dimension ref="A1:H41"/>
  <sheetViews>
    <sheetView workbookViewId="0">
      <selection activeCell="L20" sqref="L20"/>
    </sheetView>
  </sheetViews>
  <sheetFormatPr defaultRowHeight="15"/>
  <cols>
    <col min="1" max="1" width="51.85546875" style="2" customWidth="1"/>
    <col min="2" max="5" width="18.28515625" style="2" customWidth="1"/>
    <col min="6" max="7" width="23.5703125" style="2" customWidth="1"/>
    <col min="8" max="16384" width="9.140625" style="2"/>
  </cols>
  <sheetData>
    <row r="1" spans="1:8">
      <c r="A1" s="212" t="s">
        <v>145</v>
      </c>
      <c r="B1" s="212"/>
      <c r="C1" s="212"/>
      <c r="D1" s="212"/>
      <c r="E1" s="212"/>
      <c r="F1" s="212"/>
      <c r="G1" s="212"/>
    </row>
    <row r="2" spans="1:8" s="69" customFormat="1" ht="34.5" customHeight="1">
      <c r="A2" s="138" t="s">
        <v>107</v>
      </c>
      <c r="B2" s="138" t="s">
        <v>146</v>
      </c>
      <c r="C2" s="138" t="s">
        <v>147</v>
      </c>
      <c r="D2" s="138" t="s">
        <v>148</v>
      </c>
      <c r="E2" s="138" t="s">
        <v>149</v>
      </c>
      <c r="F2" s="139" t="s">
        <v>150</v>
      </c>
      <c r="G2" s="139" t="s">
        <v>151</v>
      </c>
    </row>
    <row r="3" spans="1:8" ht="14.45" customHeight="1">
      <c r="A3" s="140" t="s">
        <v>22</v>
      </c>
      <c r="B3" s="141">
        <v>3047596.3180125263</v>
      </c>
      <c r="C3" s="141">
        <v>321342.17134719231</v>
      </c>
      <c r="D3" s="141">
        <v>1375952.1364106855</v>
      </c>
      <c r="E3" s="141">
        <v>7425.3717966291415</v>
      </c>
      <c r="F3" s="141">
        <v>4752315.9975670334</v>
      </c>
      <c r="G3" s="141">
        <v>328767.54314382147</v>
      </c>
      <c r="H3" s="135"/>
    </row>
    <row r="4" spans="1:8" ht="14.45" customHeight="1">
      <c r="A4" s="140" t="s">
        <v>23</v>
      </c>
      <c r="B4" s="141">
        <v>2558850.7839933923</v>
      </c>
      <c r="C4" s="141">
        <v>0</v>
      </c>
      <c r="D4" s="141">
        <v>1314625.7171554209</v>
      </c>
      <c r="E4" s="141">
        <v>0</v>
      </c>
      <c r="F4" s="141">
        <v>3873476.5011488125</v>
      </c>
      <c r="G4" s="141">
        <v>0</v>
      </c>
      <c r="H4" s="135"/>
    </row>
    <row r="5" spans="1:8" ht="14.45" customHeight="1">
      <c r="A5" s="140" t="s">
        <v>504</v>
      </c>
      <c r="B5" s="141">
        <v>0</v>
      </c>
      <c r="C5" s="141">
        <v>0</v>
      </c>
      <c r="D5" s="141">
        <v>0</v>
      </c>
      <c r="E5" s="141">
        <v>0</v>
      </c>
      <c r="F5" s="141">
        <v>0</v>
      </c>
      <c r="G5" s="141">
        <v>0</v>
      </c>
      <c r="H5" s="135"/>
    </row>
    <row r="6" spans="1:8" ht="14.45" customHeight="1">
      <c r="A6" s="140" t="s">
        <v>503</v>
      </c>
      <c r="B6" s="141">
        <v>0</v>
      </c>
      <c r="C6" s="141">
        <v>0</v>
      </c>
      <c r="D6" s="141">
        <v>0</v>
      </c>
      <c r="E6" s="141">
        <v>0</v>
      </c>
      <c r="F6" s="141">
        <v>0</v>
      </c>
      <c r="G6" s="141">
        <v>0</v>
      </c>
      <c r="H6" s="135"/>
    </row>
    <row r="7" spans="1:8" ht="14.45" customHeight="1">
      <c r="A7" s="140" t="s">
        <v>505</v>
      </c>
      <c r="B7" s="141">
        <v>32231.668751678131</v>
      </c>
      <c r="C7" s="141">
        <v>0</v>
      </c>
      <c r="D7" s="141">
        <v>15031.003609801319</v>
      </c>
      <c r="E7" s="141">
        <v>0</v>
      </c>
      <c r="F7" s="141">
        <v>47262.672361479446</v>
      </c>
      <c r="G7" s="141">
        <v>0</v>
      </c>
      <c r="H7" s="135"/>
    </row>
    <row r="8" spans="1:8" ht="14.45" customHeight="1">
      <c r="A8" s="140" t="s">
        <v>48</v>
      </c>
      <c r="B8" s="141">
        <v>882715.78273313446</v>
      </c>
      <c r="C8" s="141">
        <v>82189.37512421592</v>
      </c>
      <c r="D8" s="141">
        <v>408070.01316591451</v>
      </c>
      <c r="E8" s="141">
        <v>2099.4993476762284</v>
      </c>
      <c r="F8" s="141">
        <v>1375074.6703709408</v>
      </c>
      <c r="G8" s="141">
        <v>84288.874471892152</v>
      </c>
      <c r="H8" s="135"/>
    </row>
    <row r="9" spans="1:8" ht="14.45" customHeight="1">
      <c r="A9" s="140" t="s">
        <v>461</v>
      </c>
      <c r="B9" s="141">
        <v>41416.837302504238</v>
      </c>
      <c r="C9" s="141">
        <v>2480.0533063025641</v>
      </c>
      <c r="D9" s="141">
        <v>20425.694653801591</v>
      </c>
      <c r="E9" s="141">
        <v>85.214459112238856</v>
      </c>
      <c r="F9" s="141">
        <v>64407.799721720643</v>
      </c>
      <c r="G9" s="141">
        <v>2565.2677654148029</v>
      </c>
      <c r="H9" s="135"/>
    </row>
    <row r="10" spans="1:8" s="69" customFormat="1" ht="14.45" customHeight="1">
      <c r="A10" s="142" t="s">
        <v>512</v>
      </c>
      <c r="B10" s="143">
        <v>6562811.390793236</v>
      </c>
      <c r="C10" s="143">
        <v>406011.5997777108</v>
      </c>
      <c r="D10" s="143">
        <v>3134104.5649956237</v>
      </c>
      <c r="E10" s="143">
        <v>9610.0856034176086</v>
      </c>
      <c r="F10" s="143">
        <v>10112537.641169988</v>
      </c>
      <c r="G10" s="143">
        <v>415621.68538112839</v>
      </c>
      <c r="H10" s="136"/>
    </row>
    <row r="11" spans="1:8" ht="14.45" customHeight="1">
      <c r="A11" s="140" t="s">
        <v>28</v>
      </c>
      <c r="B11" s="141">
        <v>600283.42117290408</v>
      </c>
      <c r="C11" s="141">
        <v>160046.28564567611</v>
      </c>
      <c r="D11" s="141">
        <v>337440.0295750635</v>
      </c>
      <c r="E11" s="141">
        <v>7264.3730003547917</v>
      </c>
      <c r="F11" s="141">
        <v>1105034.1093939985</v>
      </c>
      <c r="G11" s="141">
        <v>167310.6586460309</v>
      </c>
      <c r="H11" s="135"/>
    </row>
    <row r="12" spans="1:8" ht="14.45" customHeight="1">
      <c r="A12" s="140" t="s">
        <v>506</v>
      </c>
      <c r="B12" s="141">
        <v>2264.9799149594828</v>
      </c>
      <c r="C12" s="141">
        <v>0</v>
      </c>
      <c r="D12" s="141">
        <v>1059.3759305835279</v>
      </c>
      <c r="E12" s="141">
        <v>0</v>
      </c>
      <c r="F12" s="141">
        <v>3324.3558455430107</v>
      </c>
      <c r="G12" s="141">
        <v>0</v>
      </c>
      <c r="H12" s="135"/>
    </row>
    <row r="13" spans="1:8" ht="14.45" customHeight="1">
      <c r="A13" s="140" t="s">
        <v>514</v>
      </c>
      <c r="B13" s="141">
        <v>220186.27526207897</v>
      </c>
      <c r="C13" s="141">
        <v>18483.623974940037</v>
      </c>
      <c r="D13" s="141">
        <v>127108.15706524685</v>
      </c>
      <c r="E13" s="141">
        <v>1403.5503713100616</v>
      </c>
      <c r="F13" s="141">
        <v>367181.60667357605</v>
      </c>
      <c r="G13" s="141">
        <v>19887.1743462501</v>
      </c>
      <c r="H13" s="135"/>
    </row>
    <row r="14" spans="1:8" ht="14.45" customHeight="1">
      <c r="A14" s="140" t="s">
        <v>41</v>
      </c>
      <c r="B14" s="141">
        <v>500397.34005493706</v>
      </c>
      <c r="C14" s="141">
        <v>0</v>
      </c>
      <c r="D14" s="141">
        <v>319470.79666482477</v>
      </c>
      <c r="E14" s="141">
        <v>0</v>
      </c>
      <c r="F14" s="141">
        <v>819868.13671976188</v>
      </c>
      <c r="G14" s="141">
        <v>0</v>
      </c>
      <c r="H14" s="135"/>
    </row>
    <row r="15" spans="1:8" ht="14.45" customHeight="1">
      <c r="A15" s="140" t="s">
        <v>515</v>
      </c>
      <c r="B15" s="141">
        <v>131399.69876213995</v>
      </c>
      <c r="C15" s="141">
        <v>158637.7911914541</v>
      </c>
      <c r="D15" s="141">
        <v>69853.763648971159</v>
      </c>
      <c r="E15" s="141">
        <v>7186.8965876654356</v>
      </c>
      <c r="F15" s="141">
        <v>367078.15019023058</v>
      </c>
      <c r="G15" s="141">
        <v>165824.68777911953</v>
      </c>
      <c r="H15" s="135"/>
    </row>
    <row r="16" spans="1:8" s="69" customFormat="1" ht="14.45" customHeight="1">
      <c r="A16" s="142" t="s">
        <v>177</v>
      </c>
      <c r="B16" s="143">
        <v>1454531.7151670197</v>
      </c>
      <c r="C16" s="143">
        <v>337167.70081207028</v>
      </c>
      <c r="D16" s="143">
        <v>854932.12288468983</v>
      </c>
      <c r="E16" s="143">
        <v>15854.819959330289</v>
      </c>
      <c r="F16" s="143">
        <v>2662486.3588231099</v>
      </c>
      <c r="G16" s="143">
        <v>353022.52077140048</v>
      </c>
      <c r="H16" s="136"/>
    </row>
    <row r="17" spans="1:8" ht="14.45" customHeight="1">
      <c r="A17" s="140" t="s">
        <v>31</v>
      </c>
      <c r="B17" s="141">
        <v>247734.82778124948</v>
      </c>
      <c r="C17" s="141">
        <v>252044.59110005668</v>
      </c>
      <c r="D17" s="141">
        <v>132452.64657716401</v>
      </c>
      <c r="E17" s="141">
        <v>12366.324377071038</v>
      </c>
      <c r="F17" s="141">
        <v>644598.38983554114</v>
      </c>
      <c r="G17" s="141">
        <v>264410.91547712771</v>
      </c>
      <c r="H17" s="135"/>
    </row>
    <row r="18" spans="1:8" ht="14.45" customHeight="1">
      <c r="A18" s="140" t="s">
        <v>36</v>
      </c>
      <c r="B18" s="141">
        <v>124212.17196364848</v>
      </c>
      <c r="C18" s="141">
        <v>11649.48231889733</v>
      </c>
      <c r="D18" s="141">
        <v>65945.263340215388</v>
      </c>
      <c r="E18" s="141">
        <v>573.37172397172571</v>
      </c>
      <c r="F18" s="141">
        <v>202380.28934673296</v>
      </c>
      <c r="G18" s="141">
        <v>12222.854042869056</v>
      </c>
      <c r="H18" s="135"/>
    </row>
    <row r="19" spans="1:8" ht="14.45" customHeight="1">
      <c r="A19" s="140" t="s">
        <v>516</v>
      </c>
      <c r="B19" s="141">
        <v>71320.730926929027</v>
      </c>
      <c r="C19" s="141">
        <v>44406.735836734239</v>
      </c>
      <c r="D19" s="141">
        <v>36657.077473309524</v>
      </c>
      <c r="E19" s="141">
        <v>2357.1066481066719</v>
      </c>
      <c r="F19" s="141">
        <v>154741.65088507952</v>
      </c>
      <c r="G19" s="141">
        <v>46763.842484840912</v>
      </c>
      <c r="H19" s="135"/>
    </row>
    <row r="20" spans="1:8" ht="14.45" customHeight="1">
      <c r="A20" s="140" t="s">
        <v>472</v>
      </c>
      <c r="B20" s="141">
        <v>2273372.503351605</v>
      </c>
      <c r="C20" s="141">
        <v>0</v>
      </c>
      <c r="D20" s="141">
        <v>1288277.5528199442</v>
      </c>
      <c r="E20" s="141">
        <v>55296.265279712061</v>
      </c>
      <c r="F20" s="141">
        <v>3616946.3214512607</v>
      </c>
      <c r="G20" s="141">
        <v>55296.265279712061</v>
      </c>
      <c r="H20" s="135"/>
    </row>
    <row r="21" spans="1:8" ht="14.45" customHeight="1">
      <c r="A21" s="140" t="s">
        <v>17</v>
      </c>
      <c r="B21" s="141">
        <v>551460.91638683411</v>
      </c>
      <c r="C21" s="141">
        <v>86370.093567414733</v>
      </c>
      <c r="D21" s="141">
        <v>277995.0814435542</v>
      </c>
      <c r="E21" s="141">
        <v>4584.5085718410255</v>
      </c>
      <c r="F21" s="141">
        <v>920410.5999696441</v>
      </c>
      <c r="G21" s="141">
        <v>90954.60213925576</v>
      </c>
      <c r="H21" s="135"/>
    </row>
    <row r="22" spans="1:8" s="69" customFormat="1" ht="14.45" customHeight="1">
      <c r="A22" s="142" t="s">
        <v>513</v>
      </c>
      <c r="B22" s="143">
        <v>3268101.1504102661</v>
      </c>
      <c r="C22" s="143">
        <v>394470.90282310301</v>
      </c>
      <c r="D22" s="143">
        <v>1801327.6216541873</v>
      </c>
      <c r="E22" s="143">
        <v>75177.576600702509</v>
      </c>
      <c r="F22" s="143">
        <v>5539077.2514882591</v>
      </c>
      <c r="G22" s="143">
        <v>469648.47942380549</v>
      </c>
      <c r="H22" s="136"/>
    </row>
    <row r="23" spans="1:8">
      <c r="A23" s="142" t="s">
        <v>510</v>
      </c>
      <c r="B23" s="144">
        <f>B10+B16+B22</f>
        <v>11285444.256370522</v>
      </c>
      <c r="C23" s="144">
        <f t="shared" ref="C23:G23" si="0">C10+C16+C22</f>
        <v>1137650.2034128839</v>
      </c>
      <c r="D23" s="144">
        <f t="shared" si="0"/>
        <v>5790364.3095345013</v>
      </c>
      <c r="E23" s="144">
        <f t="shared" si="0"/>
        <v>100642.4821634504</v>
      </c>
      <c r="F23" s="144">
        <f t="shared" si="0"/>
        <v>18314101.251481354</v>
      </c>
      <c r="G23" s="144">
        <f t="shared" si="0"/>
        <v>1238292.6855763344</v>
      </c>
    </row>
    <row r="24" spans="1:8">
      <c r="A24" s="142" t="s">
        <v>511</v>
      </c>
      <c r="B24" s="144">
        <f>B23-B16</f>
        <v>9830912.5412035026</v>
      </c>
      <c r="C24" s="144">
        <f t="shared" ref="C24:G24" si="1">C23-C16</f>
        <v>800482.50260081363</v>
      </c>
      <c r="D24" s="144">
        <f t="shared" si="1"/>
        <v>4935432.1866498115</v>
      </c>
      <c r="E24" s="144">
        <f t="shared" si="1"/>
        <v>84787.662204120119</v>
      </c>
      <c r="F24" s="144">
        <f t="shared" si="1"/>
        <v>15651614.892658245</v>
      </c>
      <c r="G24" s="144">
        <f t="shared" si="1"/>
        <v>885270.16480493383</v>
      </c>
    </row>
    <row r="37" spans="1:8" ht="14.45" customHeight="1">
      <c r="A37" s="142" t="s">
        <v>175</v>
      </c>
      <c r="B37" s="144">
        <v>11285444.256370522</v>
      </c>
      <c r="C37" s="144">
        <v>1137650.2034128839</v>
      </c>
      <c r="D37" s="144">
        <v>5790364.3095345004</v>
      </c>
      <c r="E37" s="144">
        <v>100642.4821634504</v>
      </c>
      <c r="F37" s="144">
        <v>18314101.251481358</v>
      </c>
      <c r="G37" s="144">
        <v>1238292.6855763344</v>
      </c>
      <c r="H37" s="135"/>
    </row>
    <row r="38" spans="1:8" ht="14.45" customHeight="1">
      <c r="A38" s="142" t="s">
        <v>176</v>
      </c>
      <c r="B38" s="144">
        <v>9830912.5412035026</v>
      </c>
      <c r="C38" s="144">
        <v>800482.50260081363</v>
      </c>
      <c r="D38" s="144">
        <v>4935432.1866498105</v>
      </c>
      <c r="E38" s="144">
        <v>84787.662204120119</v>
      </c>
      <c r="F38" s="144">
        <v>15651614.892658249</v>
      </c>
      <c r="G38" s="144">
        <v>885270.16480493383</v>
      </c>
      <c r="H38" s="135"/>
    </row>
    <row r="40" spans="1:8">
      <c r="E40" s="137"/>
      <c r="F40" s="135"/>
    </row>
    <row r="41" spans="1:8">
      <c r="F41" s="135"/>
    </row>
  </sheetData>
  <mergeCells count="1">
    <mergeCell ref="A1:G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F6A3F-BCC8-4C21-8EF0-15804668EB0E}">
  <dimension ref="A1:R201"/>
  <sheetViews>
    <sheetView tabSelected="1" topLeftCell="E1" workbookViewId="0">
      <selection activeCell="R1" sqref="R1:R1048576"/>
    </sheetView>
  </sheetViews>
  <sheetFormatPr defaultRowHeight="15"/>
  <cols>
    <col min="1" max="1" width="26" style="4" customWidth="1"/>
    <col min="2" max="2" width="34.28515625" style="4" bestFit="1" customWidth="1"/>
    <col min="3" max="3" width="39.140625" style="4" customWidth="1"/>
    <col min="4" max="5" width="28" style="4" customWidth="1"/>
    <col min="6" max="6" width="40.85546875" style="4" customWidth="1"/>
    <col min="7" max="7" width="58.140625" style="4" customWidth="1"/>
    <col min="8" max="8" width="35.140625" style="4" bestFit="1" customWidth="1"/>
    <col min="9" max="9" width="12.42578125" style="4" bestFit="1" customWidth="1"/>
    <col min="10" max="10" width="11.42578125" style="83" customWidth="1"/>
    <col min="11" max="14" width="11.42578125" style="84" customWidth="1"/>
    <col min="15" max="16" width="12.7109375" style="84" customWidth="1"/>
    <col min="17" max="17" width="11.42578125" style="176" customWidth="1"/>
    <col min="18" max="18" width="12.42578125" style="176" customWidth="1"/>
  </cols>
  <sheetData>
    <row r="1" spans="1:18">
      <c r="A1" s="1"/>
      <c r="B1" s="1"/>
      <c r="C1" s="75" t="s">
        <v>7</v>
      </c>
      <c r="D1" s="75" t="s">
        <v>132</v>
      </c>
      <c r="E1" s="75"/>
      <c r="F1" s="76"/>
      <c r="G1" s="76"/>
      <c r="H1" s="1"/>
      <c r="I1" s="1"/>
      <c r="J1" s="77"/>
      <c r="K1" s="77"/>
      <c r="L1" s="77"/>
      <c r="M1" s="77"/>
      <c r="N1" s="77"/>
      <c r="O1" s="77"/>
      <c r="P1" s="77"/>
      <c r="Q1" s="175"/>
    </row>
    <row r="2" spans="1:18">
      <c r="A2" s="1"/>
      <c r="B2" s="1"/>
      <c r="C2" s="75" t="s">
        <v>178</v>
      </c>
      <c r="D2" s="75">
        <v>2025</v>
      </c>
      <c r="E2" s="75"/>
      <c r="F2" s="76"/>
      <c r="G2" s="76"/>
      <c r="H2" s="1"/>
      <c r="I2" s="1"/>
      <c r="J2" s="77"/>
      <c r="K2" s="77"/>
      <c r="L2" s="77"/>
      <c r="M2" s="77"/>
      <c r="N2" s="77"/>
      <c r="O2" s="77"/>
      <c r="P2" s="77"/>
      <c r="Q2" s="175"/>
    </row>
    <row r="3" spans="1:18">
      <c r="A3" s="1"/>
      <c r="B3" s="1"/>
      <c r="C3" s="1"/>
      <c r="D3" s="1"/>
      <c r="E3" s="1"/>
      <c r="F3" s="1"/>
      <c r="G3" s="1"/>
      <c r="H3" s="1"/>
      <c r="I3" s="1"/>
      <c r="J3" s="77"/>
      <c r="K3" s="77"/>
      <c r="L3" s="77"/>
      <c r="M3" s="77"/>
      <c r="N3" s="77"/>
      <c r="O3" s="77"/>
      <c r="P3" s="77"/>
      <c r="Q3" s="175"/>
    </row>
    <row r="4" spans="1:18" ht="15" customHeight="1">
      <c r="A4" s="3"/>
      <c r="B4" s="3"/>
      <c r="C4" s="78" t="s">
        <v>179</v>
      </c>
      <c r="D4" s="78"/>
      <c r="E4" s="78"/>
      <c r="F4" s="78"/>
      <c r="G4" s="78"/>
      <c r="H4" s="78"/>
      <c r="I4" s="78"/>
      <c r="J4" s="172"/>
      <c r="K4" s="172"/>
      <c r="L4" s="172"/>
      <c r="M4" s="172"/>
      <c r="N4" s="172"/>
      <c r="O4" s="172"/>
      <c r="P4" s="172"/>
      <c r="Q4" s="180" t="s">
        <v>180</v>
      </c>
      <c r="R4" s="180"/>
    </row>
    <row r="5" spans="1:18" ht="75">
      <c r="A5" s="79" t="s">
        <v>1</v>
      </c>
      <c r="B5" s="79" t="s">
        <v>181</v>
      </c>
      <c r="C5" s="79" t="s">
        <v>182</v>
      </c>
      <c r="D5" s="79" t="s">
        <v>183</v>
      </c>
      <c r="E5" s="79" t="s">
        <v>496</v>
      </c>
      <c r="F5" s="79" t="s">
        <v>184</v>
      </c>
      <c r="G5" s="79" t="s">
        <v>185</v>
      </c>
      <c r="H5" s="79" t="s">
        <v>16</v>
      </c>
      <c r="I5" s="79" t="s">
        <v>186</v>
      </c>
      <c r="J5" s="80" t="s">
        <v>187</v>
      </c>
      <c r="K5" s="80" t="s">
        <v>188</v>
      </c>
      <c r="L5" s="80" t="s">
        <v>189</v>
      </c>
      <c r="M5" s="80" t="s">
        <v>190</v>
      </c>
      <c r="N5" s="80" t="s">
        <v>191</v>
      </c>
      <c r="O5" s="81" t="s">
        <v>192</v>
      </c>
      <c r="P5" s="81" t="s">
        <v>193</v>
      </c>
      <c r="Q5" s="177" t="s">
        <v>194</v>
      </c>
      <c r="R5" s="177" t="s">
        <v>195</v>
      </c>
    </row>
    <row r="6" spans="1:18">
      <c r="A6" s="82" t="s">
        <v>2</v>
      </c>
      <c r="B6" s="82" t="s">
        <v>196</v>
      </c>
      <c r="C6" s="82" t="s">
        <v>17</v>
      </c>
      <c r="D6" s="82" t="s">
        <v>197</v>
      </c>
      <c r="E6" s="82" t="s">
        <v>17</v>
      </c>
      <c r="F6" s="82" t="s">
        <v>198</v>
      </c>
      <c r="G6" s="82" t="s">
        <v>199</v>
      </c>
      <c r="H6" s="82" t="s">
        <v>30</v>
      </c>
      <c r="I6" s="82" t="s">
        <v>200</v>
      </c>
      <c r="J6" s="83">
        <v>679</v>
      </c>
      <c r="K6" s="83">
        <v>10</v>
      </c>
      <c r="L6" s="83">
        <v>445</v>
      </c>
      <c r="M6" s="83">
        <v>441.23</v>
      </c>
      <c r="N6" s="83">
        <v>520.86</v>
      </c>
      <c r="O6" s="83">
        <v>4412.2999999999993</v>
      </c>
      <c r="P6" s="83">
        <v>5208.5999999999995</v>
      </c>
      <c r="Q6" s="178">
        <v>1.1804727693039911</v>
      </c>
      <c r="R6" s="178">
        <v>0.99152808988764052</v>
      </c>
    </row>
    <row r="7" spans="1:18">
      <c r="A7" s="82" t="s">
        <v>2</v>
      </c>
      <c r="B7" s="82" t="s">
        <v>196</v>
      </c>
      <c r="C7" s="82" t="s">
        <v>17</v>
      </c>
      <c r="D7" s="82" t="s">
        <v>197</v>
      </c>
      <c r="E7" s="82" t="s">
        <v>17</v>
      </c>
      <c r="F7" s="82" t="s">
        <v>18</v>
      </c>
      <c r="G7" s="82" t="s">
        <v>201</v>
      </c>
      <c r="H7" s="82" t="s">
        <v>18</v>
      </c>
      <c r="I7" s="82" t="s">
        <v>200</v>
      </c>
      <c r="J7" s="83">
        <v>477</v>
      </c>
      <c r="K7" s="83">
        <v>10</v>
      </c>
      <c r="L7" s="83">
        <v>4277.74</v>
      </c>
      <c r="M7" s="83">
        <v>3542.04</v>
      </c>
      <c r="N7" s="83">
        <v>4181.2700000000004</v>
      </c>
      <c r="O7" s="83">
        <v>35420.400000000009</v>
      </c>
      <c r="P7" s="83">
        <v>41812.700000000012</v>
      </c>
      <c r="Q7" s="178">
        <v>1.1804694469853532</v>
      </c>
      <c r="R7" s="178">
        <v>0.82801666300429666</v>
      </c>
    </row>
    <row r="8" spans="1:18">
      <c r="A8" s="82" t="s">
        <v>2</v>
      </c>
      <c r="B8" s="82" t="s">
        <v>196</v>
      </c>
      <c r="C8" s="82" t="s">
        <v>17</v>
      </c>
      <c r="D8" s="82" t="s">
        <v>197</v>
      </c>
      <c r="E8" s="82" t="s">
        <v>17</v>
      </c>
      <c r="F8" s="82" t="s">
        <v>160</v>
      </c>
      <c r="G8" s="82" t="s">
        <v>202</v>
      </c>
      <c r="H8" s="82" t="s">
        <v>160</v>
      </c>
      <c r="I8" s="82" t="s">
        <v>200</v>
      </c>
      <c r="J8" s="83">
        <v>202</v>
      </c>
      <c r="K8" s="83">
        <v>10</v>
      </c>
      <c r="L8" s="83">
        <v>475.71</v>
      </c>
      <c r="M8" s="83">
        <v>473.18</v>
      </c>
      <c r="N8" s="83">
        <v>558.58000000000004</v>
      </c>
      <c r="O8" s="83">
        <v>4731.7999999999993</v>
      </c>
      <c r="P8" s="83">
        <v>5585.8</v>
      </c>
      <c r="Q8" s="178">
        <v>1.1804810008876117</v>
      </c>
      <c r="R8" s="178">
        <v>0.99468163376847241</v>
      </c>
    </row>
    <row r="9" spans="1:18">
      <c r="A9" s="82" t="s">
        <v>2</v>
      </c>
      <c r="B9" s="82" t="s">
        <v>196</v>
      </c>
      <c r="C9" s="82" t="s">
        <v>17</v>
      </c>
      <c r="D9" s="82" t="s">
        <v>197</v>
      </c>
      <c r="E9" s="82" t="s">
        <v>17</v>
      </c>
      <c r="F9" s="82" t="s">
        <v>203</v>
      </c>
      <c r="G9" s="82" t="s">
        <v>204</v>
      </c>
      <c r="H9" s="82" t="s">
        <v>9</v>
      </c>
      <c r="I9" s="82" t="s">
        <v>200</v>
      </c>
      <c r="J9" s="83">
        <v>679</v>
      </c>
      <c r="K9" s="83">
        <v>20</v>
      </c>
      <c r="L9" s="83">
        <v>3373</v>
      </c>
      <c r="M9" s="83">
        <v>3372.4</v>
      </c>
      <c r="N9" s="83">
        <v>2921.85</v>
      </c>
      <c r="O9" s="83">
        <v>67447.999999999985</v>
      </c>
      <c r="P9" s="83">
        <v>58436.999999999978</v>
      </c>
      <c r="Q9" s="178">
        <v>0.86640078282528754</v>
      </c>
      <c r="R9" s="178">
        <v>0.99982211680996147</v>
      </c>
    </row>
    <row r="10" spans="1:18">
      <c r="A10" s="82" t="s">
        <v>2</v>
      </c>
      <c r="B10" s="82" t="s">
        <v>196</v>
      </c>
      <c r="C10" s="82" t="s">
        <v>17</v>
      </c>
      <c r="D10" s="82" t="s">
        <v>197</v>
      </c>
      <c r="E10" s="82" t="s">
        <v>17</v>
      </c>
      <c r="F10" s="82" t="s">
        <v>19</v>
      </c>
      <c r="G10" s="82" t="s">
        <v>205</v>
      </c>
      <c r="H10" s="82" t="s">
        <v>19</v>
      </c>
      <c r="I10" s="82" t="s">
        <v>200</v>
      </c>
      <c r="J10" s="83">
        <v>679</v>
      </c>
      <c r="K10" s="83">
        <v>2</v>
      </c>
      <c r="L10" s="83">
        <v>172</v>
      </c>
      <c r="M10" s="83">
        <v>170.94</v>
      </c>
      <c r="N10" s="83">
        <v>148.1</v>
      </c>
      <c r="O10" s="83">
        <v>341.88</v>
      </c>
      <c r="P10" s="83">
        <v>296.2</v>
      </c>
      <c r="Q10" s="178">
        <v>0.86638586638586634</v>
      </c>
      <c r="R10" s="178">
        <v>0.99383720930232555</v>
      </c>
    </row>
    <row r="11" spans="1:18">
      <c r="A11" s="82" t="s">
        <v>2</v>
      </c>
      <c r="B11" s="82" t="s">
        <v>196</v>
      </c>
      <c r="C11" s="82" t="s">
        <v>17</v>
      </c>
      <c r="D11" s="82" t="s">
        <v>197</v>
      </c>
      <c r="E11" s="82" t="s">
        <v>17</v>
      </c>
      <c r="F11" s="82" t="s">
        <v>206</v>
      </c>
      <c r="G11" s="82" t="s">
        <v>207</v>
      </c>
      <c r="H11" s="82" t="s">
        <v>20</v>
      </c>
      <c r="I11" s="82" t="s">
        <v>200</v>
      </c>
      <c r="J11" s="83">
        <v>645</v>
      </c>
      <c r="K11" s="83">
        <v>11</v>
      </c>
      <c r="L11" s="83">
        <v>55102.35</v>
      </c>
      <c r="M11" s="83">
        <v>55099.13</v>
      </c>
      <c r="N11" s="83">
        <v>56688.73</v>
      </c>
      <c r="O11" s="83">
        <v>606090.42999999982</v>
      </c>
      <c r="P11" s="83">
        <v>623576.02999999991</v>
      </c>
      <c r="Q11" s="178">
        <v>1.0288498203147673</v>
      </c>
      <c r="R11" s="178">
        <v>0.99994156329085782</v>
      </c>
    </row>
    <row r="12" spans="1:18">
      <c r="A12" s="82" t="s">
        <v>2</v>
      </c>
      <c r="B12" s="82" t="s">
        <v>196</v>
      </c>
      <c r="C12" s="82" t="s">
        <v>17</v>
      </c>
      <c r="D12" s="82" t="s">
        <v>208</v>
      </c>
      <c r="E12" s="82" t="s">
        <v>17</v>
      </c>
      <c r="F12" s="82" t="s">
        <v>198</v>
      </c>
      <c r="G12" s="82" t="s">
        <v>199</v>
      </c>
      <c r="H12" s="82" t="s">
        <v>30</v>
      </c>
      <c r="I12" s="82" t="s">
        <v>200</v>
      </c>
      <c r="J12" s="83">
        <v>83</v>
      </c>
      <c r="K12" s="83">
        <v>10</v>
      </c>
      <c r="L12" s="83">
        <v>54.37</v>
      </c>
      <c r="M12" s="83">
        <v>53.94</v>
      </c>
      <c r="N12" s="83">
        <v>63.67</v>
      </c>
      <c r="O12" s="83">
        <v>539.4</v>
      </c>
      <c r="P12" s="83">
        <v>636.70000000000005</v>
      </c>
      <c r="Q12" s="178">
        <v>1.1803856136447906</v>
      </c>
      <c r="R12" s="178">
        <v>0.99209122677947403</v>
      </c>
    </row>
    <row r="13" spans="1:18">
      <c r="A13" s="82" t="s">
        <v>2</v>
      </c>
      <c r="B13" s="82" t="s">
        <v>196</v>
      </c>
      <c r="C13" s="82" t="s">
        <v>17</v>
      </c>
      <c r="D13" s="82" t="s">
        <v>208</v>
      </c>
      <c r="E13" s="82" t="s">
        <v>17</v>
      </c>
      <c r="F13" s="82" t="s">
        <v>18</v>
      </c>
      <c r="G13" s="82" t="s">
        <v>201</v>
      </c>
      <c r="H13" s="82" t="s">
        <v>18</v>
      </c>
      <c r="I13" s="82" t="s">
        <v>200</v>
      </c>
      <c r="J13" s="83">
        <v>66</v>
      </c>
      <c r="K13" s="83">
        <v>10</v>
      </c>
      <c r="L13" s="83">
        <v>591.89</v>
      </c>
      <c r="M13" s="83">
        <v>490.09</v>
      </c>
      <c r="N13" s="83">
        <v>578.54</v>
      </c>
      <c r="O13" s="83">
        <v>4900.8999999999996</v>
      </c>
      <c r="P13" s="83">
        <v>5785.4</v>
      </c>
      <c r="Q13" s="178">
        <v>1.1804770552347528</v>
      </c>
      <c r="R13" s="178">
        <v>0.82800858267583499</v>
      </c>
    </row>
    <row r="14" spans="1:18">
      <c r="A14" s="82" t="s">
        <v>2</v>
      </c>
      <c r="B14" s="82" t="s">
        <v>196</v>
      </c>
      <c r="C14" s="82" t="s">
        <v>17</v>
      </c>
      <c r="D14" s="82" t="s">
        <v>208</v>
      </c>
      <c r="E14" s="82" t="s">
        <v>17</v>
      </c>
      <c r="F14" s="82" t="s">
        <v>160</v>
      </c>
      <c r="G14" s="82" t="s">
        <v>202</v>
      </c>
      <c r="H14" s="82" t="s">
        <v>160</v>
      </c>
      <c r="I14" s="82" t="s">
        <v>200</v>
      </c>
      <c r="J14" s="83">
        <v>17</v>
      </c>
      <c r="K14" s="83">
        <v>10</v>
      </c>
      <c r="L14" s="83">
        <v>40.03</v>
      </c>
      <c r="M14" s="83">
        <v>39.82</v>
      </c>
      <c r="N14" s="83">
        <v>47.01</v>
      </c>
      <c r="O14" s="83">
        <v>398.2</v>
      </c>
      <c r="P14" s="83">
        <v>470.09999999999997</v>
      </c>
      <c r="Q14" s="178">
        <v>1.1805625313912607</v>
      </c>
      <c r="R14" s="178">
        <v>0.99475393454908811</v>
      </c>
    </row>
    <row r="15" spans="1:18">
      <c r="A15" s="82" t="s">
        <v>2</v>
      </c>
      <c r="B15" s="82" t="s">
        <v>196</v>
      </c>
      <c r="C15" s="82" t="s">
        <v>17</v>
      </c>
      <c r="D15" s="82" t="s">
        <v>208</v>
      </c>
      <c r="E15" s="82" t="s">
        <v>17</v>
      </c>
      <c r="F15" s="82" t="s">
        <v>203</v>
      </c>
      <c r="G15" s="82" t="s">
        <v>204</v>
      </c>
      <c r="H15" s="82" t="s">
        <v>9</v>
      </c>
      <c r="I15" s="82" t="s">
        <v>200</v>
      </c>
      <c r="J15" s="83">
        <v>83</v>
      </c>
      <c r="K15" s="83">
        <v>20</v>
      </c>
      <c r="L15" s="83">
        <v>412</v>
      </c>
      <c r="M15" s="83">
        <v>412.24</v>
      </c>
      <c r="N15" s="83">
        <v>412.24</v>
      </c>
      <c r="O15" s="83">
        <v>8244.7999999999975</v>
      </c>
      <c r="P15" s="83">
        <v>8244.7999999999975</v>
      </c>
      <c r="Q15" s="178">
        <v>1</v>
      </c>
      <c r="R15" s="178">
        <v>1.0005825242718447</v>
      </c>
    </row>
    <row r="16" spans="1:18">
      <c r="A16" s="82" t="s">
        <v>2</v>
      </c>
      <c r="B16" s="82" t="s">
        <v>196</v>
      </c>
      <c r="C16" s="82" t="s">
        <v>17</v>
      </c>
      <c r="D16" s="82" t="s">
        <v>208</v>
      </c>
      <c r="E16" s="82" t="s">
        <v>17</v>
      </c>
      <c r="F16" s="82" t="s">
        <v>19</v>
      </c>
      <c r="G16" s="82" t="s">
        <v>205</v>
      </c>
      <c r="H16" s="82" t="s">
        <v>19</v>
      </c>
      <c r="I16" s="82" t="s">
        <v>200</v>
      </c>
      <c r="J16" s="83">
        <v>83</v>
      </c>
      <c r="K16" s="83">
        <v>2</v>
      </c>
      <c r="L16" s="83">
        <v>21</v>
      </c>
      <c r="M16" s="83">
        <v>20.9</v>
      </c>
      <c r="N16" s="83">
        <v>20.9</v>
      </c>
      <c r="O16" s="83">
        <v>41.8</v>
      </c>
      <c r="P16" s="83">
        <v>41.8</v>
      </c>
      <c r="Q16" s="178">
        <v>1</v>
      </c>
      <c r="R16" s="178">
        <v>0.99523809523809514</v>
      </c>
    </row>
    <row r="17" spans="1:18">
      <c r="A17" s="82" t="s">
        <v>2</v>
      </c>
      <c r="B17" s="82" t="s">
        <v>196</v>
      </c>
      <c r="C17" s="82" t="s">
        <v>17</v>
      </c>
      <c r="D17" s="82" t="s">
        <v>208</v>
      </c>
      <c r="E17" s="82" t="s">
        <v>17</v>
      </c>
      <c r="F17" s="82" t="s">
        <v>206</v>
      </c>
      <c r="G17" s="82" t="s">
        <v>207</v>
      </c>
      <c r="H17" s="82" t="s">
        <v>20</v>
      </c>
      <c r="I17" s="82" t="s">
        <v>200</v>
      </c>
      <c r="J17" s="83">
        <v>80</v>
      </c>
      <c r="K17" s="83">
        <v>11</v>
      </c>
      <c r="L17" s="83">
        <v>6834.4</v>
      </c>
      <c r="M17" s="83">
        <v>6834</v>
      </c>
      <c r="N17" s="83">
        <v>7031.16</v>
      </c>
      <c r="O17" s="83">
        <v>75174.000000000029</v>
      </c>
      <c r="P17" s="83">
        <v>77342.760000000024</v>
      </c>
      <c r="Q17" s="178">
        <v>1.0288498683055312</v>
      </c>
      <c r="R17" s="178">
        <v>0.99994147255062626</v>
      </c>
    </row>
    <row r="18" spans="1:18">
      <c r="A18" s="82" t="s">
        <v>3</v>
      </c>
      <c r="B18" s="82" t="s">
        <v>209</v>
      </c>
      <c r="C18" s="82" t="s">
        <v>503</v>
      </c>
      <c r="D18" s="82" t="s">
        <v>21</v>
      </c>
      <c r="E18" s="82" t="s">
        <v>477</v>
      </c>
      <c r="F18" s="82" t="s">
        <v>210</v>
      </c>
      <c r="G18" s="82" t="s">
        <v>211</v>
      </c>
      <c r="H18" s="82" t="s">
        <v>21</v>
      </c>
      <c r="I18" s="82" t="s">
        <v>11</v>
      </c>
      <c r="J18" s="83">
        <v>1</v>
      </c>
      <c r="K18" s="83">
        <v>15</v>
      </c>
      <c r="L18" s="83">
        <v>106193</v>
      </c>
      <c r="M18" s="83">
        <v>106016</v>
      </c>
      <c r="N18" s="83">
        <v>98595</v>
      </c>
      <c r="O18" s="83">
        <v>1590240</v>
      </c>
      <c r="P18" s="83">
        <v>1478925</v>
      </c>
      <c r="Q18" s="178">
        <v>0.93000113190461819</v>
      </c>
      <c r="R18" s="178">
        <v>0.9983332234704736</v>
      </c>
    </row>
    <row r="19" spans="1:18">
      <c r="A19" s="82" t="s">
        <v>3</v>
      </c>
      <c r="B19" s="82" t="s">
        <v>209</v>
      </c>
      <c r="C19" s="82" t="s">
        <v>503</v>
      </c>
      <c r="D19" s="82" t="s">
        <v>21</v>
      </c>
      <c r="E19" s="82" t="s">
        <v>477</v>
      </c>
      <c r="F19" s="82" t="s">
        <v>212</v>
      </c>
      <c r="G19" s="82" t="s">
        <v>213</v>
      </c>
      <c r="H19" s="82" t="s">
        <v>21</v>
      </c>
      <c r="I19" s="82" t="s">
        <v>11</v>
      </c>
      <c r="J19" s="83">
        <v>2</v>
      </c>
      <c r="K19" s="83">
        <v>15</v>
      </c>
      <c r="L19" s="83">
        <v>73016</v>
      </c>
      <c r="M19" s="83">
        <v>76835</v>
      </c>
      <c r="N19" s="83">
        <v>71457</v>
      </c>
      <c r="O19" s="83">
        <v>1152525</v>
      </c>
      <c r="P19" s="83">
        <v>1071855</v>
      </c>
      <c r="Q19" s="178">
        <v>0.93000585670592828</v>
      </c>
      <c r="R19" s="178">
        <v>1.0523036046893832</v>
      </c>
    </row>
    <row r="20" spans="1:18">
      <c r="A20" s="82" t="s">
        <v>3</v>
      </c>
      <c r="B20" s="82" t="s">
        <v>209</v>
      </c>
      <c r="C20" s="82" t="s">
        <v>503</v>
      </c>
      <c r="D20" s="82" t="s">
        <v>21</v>
      </c>
      <c r="E20" s="82" t="s">
        <v>477</v>
      </c>
      <c r="F20" s="82" t="s">
        <v>214</v>
      </c>
      <c r="G20" s="82" t="s">
        <v>215</v>
      </c>
      <c r="H20" s="82" t="s">
        <v>21</v>
      </c>
      <c r="I20" s="82" t="s">
        <v>11</v>
      </c>
      <c r="J20" s="83">
        <v>3</v>
      </c>
      <c r="K20" s="83">
        <v>15</v>
      </c>
      <c r="L20" s="83">
        <v>81162</v>
      </c>
      <c r="M20" s="83">
        <v>86034</v>
      </c>
      <c r="N20" s="83">
        <v>80012</v>
      </c>
      <c r="O20" s="83">
        <v>1290510</v>
      </c>
      <c r="P20" s="83">
        <v>1200180</v>
      </c>
      <c r="Q20" s="178">
        <v>0.93000441685845125</v>
      </c>
      <c r="R20" s="178">
        <v>1.0600280919642198</v>
      </c>
    </row>
    <row r="21" spans="1:18">
      <c r="A21" s="82" t="s">
        <v>3</v>
      </c>
      <c r="B21" s="82" t="s">
        <v>216</v>
      </c>
      <c r="C21" s="82" t="s">
        <v>503</v>
      </c>
      <c r="D21" s="82" t="s">
        <v>21</v>
      </c>
      <c r="E21" s="82" t="s">
        <v>478</v>
      </c>
      <c r="F21" s="82" t="s">
        <v>214</v>
      </c>
      <c r="G21" s="82" t="s">
        <v>215</v>
      </c>
      <c r="H21" s="82" t="s">
        <v>21</v>
      </c>
      <c r="I21" s="82" t="s">
        <v>11</v>
      </c>
      <c r="J21" s="83">
        <v>1</v>
      </c>
      <c r="K21" s="83">
        <v>15</v>
      </c>
      <c r="L21" s="83">
        <v>6357</v>
      </c>
      <c r="M21" s="83">
        <v>7030</v>
      </c>
      <c r="N21" s="83">
        <v>6467</v>
      </c>
      <c r="O21" s="83">
        <v>105450</v>
      </c>
      <c r="P21" s="83">
        <v>97005</v>
      </c>
      <c r="Q21" s="178">
        <v>0.91991465149359886</v>
      </c>
      <c r="R21" s="178">
        <v>1.105867547585339</v>
      </c>
    </row>
    <row r="22" spans="1:18">
      <c r="A22" s="82" t="s">
        <v>3</v>
      </c>
      <c r="B22" s="82" t="s">
        <v>196</v>
      </c>
      <c r="C22" s="82" t="s">
        <v>22</v>
      </c>
      <c r="D22" s="82" t="s">
        <v>217</v>
      </c>
      <c r="E22" s="82" t="s">
        <v>474</v>
      </c>
      <c r="F22" s="82" t="s">
        <v>218</v>
      </c>
      <c r="G22" s="82" t="s">
        <v>219</v>
      </c>
      <c r="H22" s="82" t="s">
        <v>30</v>
      </c>
      <c r="I22" s="82" t="s">
        <v>200</v>
      </c>
      <c r="J22" s="83">
        <v>0</v>
      </c>
      <c r="K22" s="83">
        <v>0</v>
      </c>
      <c r="L22" s="83">
        <v>0</v>
      </c>
      <c r="M22" s="83">
        <v>0</v>
      </c>
      <c r="N22" s="83">
        <v>0</v>
      </c>
      <c r="O22" s="83">
        <v>0</v>
      </c>
      <c r="P22" s="83">
        <v>0</v>
      </c>
      <c r="Q22" s="178">
        <v>0</v>
      </c>
      <c r="R22" s="178">
        <v>0</v>
      </c>
    </row>
    <row r="23" spans="1:18">
      <c r="A23" s="82" t="s">
        <v>3</v>
      </c>
      <c r="B23" s="82" t="s">
        <v>220</v>
      </c>
      <c r="C23" s="82" t="s">
        <v>504</v>
      </c>
      <c r="D23" s="82" t="s">
        <v>221</v>
      </c>
      <c r="E23" s="82" t="s">
        <v>479</v>
      </c>
      <c r="F23" s="82" t="s">
        <v>222</v>
      </c>
      <c r="G23" s="82" t="s">
        <v>223</v>
      </c>
      <c r="H23" s="82" t="s">
        <v>25</v>
      </c>
      <c r="I23" s="82" t="s">
        <v>224</v>
      </c>
      <c r="J23" s="83">
        <v>61720</v>
      </c>
      <c r="K23" s="83">
        <v>2</v>
      </c>
      <c r="L23" s="83">
        <v>63123.24</v>
      </c>
      <c r="M23" s="83">
        <v>63123.23</v>
      </c>
      <c r="N23" s="83">
        <v>57442.14</v>
      </c>
      <c r="O23" s="83">
        <v>126246.46</v>
      </c>
      <c r="P23" s="83">
        <v>114884.28</v>
      </c>
      <c r="Q23" s="178">
        <v>0.91000001108941975</v>
      </c>
      <c r="R23" s="178">
        <v>0.99999984157974153</v>
      </c>
    </row>
    <row r="24" spans="1:18">
      <c r="A24" s="82" t="s">
        <v>3</v>
      </c>
      <c r="B24" s="82" t="s">
        <v>220</v>
      </c>
      <c r="C24" s="82" t="s">
        <v>504</v>
      </c>
      <c r="D24" s="82" t="s">
        <v>221</v>
      </c>
      <c r="E24" s="82" t="s">
        <v>479</v>
      </c>
      <c r="F24" s="82" t="s">
        <v>225</v>
      </c>
      <c r="G24" s="82" t="s">
        <v>226</v>
      </c>
      <c r="H24" s="82" t="s">
        <v>27</v>
      </c>
      <c r="I24" s="82" t="s">
        <v>224</v>
      </c>
      <c r="J24" s="83">
        <v>62402</v>
      </c>
      <c r="K24" s="83">
        <v>3</v>
      </c>
      <c r="L24" s="83">
        <v>29550.22</v>
      </c>
      <c r="M24" s="83">
        <v>29550.22</v>
      </c>
      <c r="N24" s="83">
        <v>26890.7</v>
      </c>
      <c r="O24" s="83">
        <v>88650.66</v>
      </c>
      <c r="P24" s="83">
        <v>80672.100000000006</v>
      </c>
      <c r="Q24" s="178">
        <v>0.90999999323186087</v>
      </c>
      <c r="R24" s="178">
        <v>1</v>
      </c>
    </row>
    <row r="25" spans="1:18">
      <c r="A25" s="82" t="s">
        <v>3</v>
      </c>
      <c r="B25" s="82" t="s">
        <v>220</v>
      </c>
      <c r="C25" s="82" t="s">
        <v>504</v>
      </c>
      <c r="D25" s="82" t="s">
        <v>221</v>
      </c>
      <c r="E25" s="82" t="s">
        <v>479</v>
      </c>
      <c r="F25" s="82" t="s">
        <v>227</v>
      </c>
      <c r="G25" s="82" t="s">
        <v>228</v>
      </c>
      <c r="H25" s="82" t="s">
        <v>26</v>
      </c>
      <c r="I25" s="82" t="s">
        <v>229</v>
      </c>
      <c r="J25" s="83">
        <v>434</v>
      </c>
      <c r="K25" s="83">
        <v>6</v>
      </c>
      <c r="L25" s="83">
        <v>292609.90999999997</v>
      </c>
      <c r="M25" s="83">
        <v>290439.21999999997</v>
      </c>
      <c r="N25" s="83">
        <v>264299.69</v>
      </c>
      <c r="O25" s="83">
        <v>1742635.3199999996</v>
      </c>
      <c r="P25" s="83">
        <v>1585798.14</v>
      </c>
      <c r="Q25" s="178">
        <v>0.90999999931138786</v>
      </c>
      <c r="R25" s="178">
        <v>0.99258162514044723</v>
      </c>
    </row>
    <row r="26" spans="1:18">
      <c r="A26" s="82" t="s">
        <v>3</v>
      </c>
      <c r="B26" s="82" t="s">
        <v>220</v>
      </c>
      <c r="C26" s="82" t="s">
        <v>504</v>
      </c>
      <c r="D26" s="82" t="s">
        <v>221</v>
      </c>
      <c r="E26" s="82" t="s">
        <v>479</v>
      </c>
      <c r="F26" s="82" t="s">
        <v>227</v>
      </c>
      <c r="G26" s="82" t="s">
        <v>228</v>
      </c>
      <c r="H26" s="82" t="s">
        <v>26</v>
      </c>
      <c r="I26" s="82" t="s">
        <v>229</v>
      </c>
      <c r="J26" s="83">
        <v>23</v>
      </c>
      <c r="K26" s="83">
        <v>6</v>
      </c>
      <c r="L26" s="83">
        <v>17981.89</v>
      </c>
      <c r="M26" s="83">
        <v>17939.580000000002</v>
      </c>
      <c r="N26" s="83">
        <v>17939.580000000002</v>
      </c>
      <c r="O26" s="83">
        <v>107637.48000000001</v>
      </c>
      <c r="P26" s="83">
        <v>107637.48000000001</v>
      </c>
      <c r="Q26" s="178">
        <v>1</v>
      </c>
      <c r="R26" s="178">
        <v>0.99764707714261414</v>
      </c>
    </row>
    <row r="27" spans="1:18">
      <c r="A27" s="82" t="s">
        <v>3</v>
      </c>
      <c r="B27" s="82" t="s">
        <v>220</v>
      </c>
      <c r="C27" s="82" t="s">
        <v>504</v>
      </c>
      <c r="D27" s="82" t="s">
        <v>221</v>
      </c>
      <c r="E27" s="82" t="s">
        <v>479</v>
      </c>
      <c r="F27" s="82" t="s">
        <v>230</v>
      </c>
      <c r="G27" s="82" t="s">
        <v>231</v>
      </c>
      <c r="H27" s="82" t="s">
        <v>26</v>
      </c>
      <c r="I27" s="82" t="s">
        <v>229</v>
      </c>
      <c r="J27" s="83">
        <v>20</v>
      </c>
      <c r="K27" s="83">
        <v>6</v>
      </c>
      <c r="L27" s="83">
        <v>117353.97</v>
      </c>
      <c r="M27" s="83">
        <v>142749</v>
      </c>
      <c r="N27" s="83">
        <v>129901.59</v>
      </c>
      <c r="O27" s="83">
        <v>856494</v>
      </c>
      <c r="P27" s="83">
        <v>779409.53999999992</v>
      </c>
      <c r="Q27" s="178">
        <v>0.90999999999999992</v>
      </c>
      <c r="R27" s="178">
        <v>1.216396854746371</v>
      </c>
    </row>
    <row r="28" spans="1:18">
      <c r="A28" s="82" t="s">
        <v>3</v>
      </c>
      <c r="B28" s="82" t="s">
        <v>220</v>
      </c>
      <c r="C28" s="82" t="s">
        <v>504</v>
      </c>
      <c r="D28" s="82" t="s">
        <v>221</v>
      </c>
      <c r="E28" s="82" t="s">
        <v>479</v>
      </c>
      <c r="F28" s="82" t="s">
        <v>230</v>
      </c>
      <c r="G28" s="82" t="s">
        <v>231</v>
      </c>
      <c r="H28" s="82" t="s">
        <v>26</v>
      </c>
      <c r="I28" s="82" t="s">
        <v>229</v>
      </c>
      <c r="J28" s="83">
        <v>40</v>
      </c>
      <c r="K28" s="83">
        <v>6</v>
      </c>
      <c r="L28" s="83">
        <v>164519.49</v>
      </c>
      <c r="M28" s="83">
        <v>192297.29</v>
      </c>
      <c r="N28" s="83">
        <v>192297.29</v>
      </c>
      <c r="O28" s="83">
        <v>1153783.74</v>
      </c>
      <c r="P28" s="83">
        <v>1153783.74</v>
      </c>
      <c r="Q28" s="178">
        <v>1</v>
      </c>
      <c r="R28" s="178">
        <v>1.1688420016376175</v>
      </c>
    </row>
    <row r="29" spans="1:18">
      <c r="A29" s="82" t="s">
        <v>3</v>
      </c>
      <c r="B29" s="82" t="s">
        <v>232</v>
      </c>
      <c r="C29" s="82" t="s">
        <v>504</v>
      </c>
      <c r="D29" s="82" t="s">
        <v>221</v>
      </c>
      <c r="E29" s="82" t="s">
        <v>480</v>
      </c>
      <c r="F29" s="82" t="s">
        <v>222</v>
      </c>
      <c r="G29" s="82" t="s">
        <v>223</v>
      </c>
      <c r="H29" s="82" t="s">
        <v>25</v>
      </c>
      <c r="I29" s="82" t="s">
        <v>224</v>
      </c>
      <c r="J29" s="83">
        <v>114752</v>
      </c>
      <c r="K29" s="83">
        <v>2</v>
      </c>
      <c r="L29" s="83">
        <v>117360.93</v>
      </c>
      <c r="M29" s="83">
        <v>117360.93</v>
      </c>
      <c r="N29" s="83">
        <v>107972.06</v>
      </c>
      <c r="O29" s="83">
        <v>234721.86</v>
      </c>
      <c r="P29" s="83">
        <v>215944.12</v>
      </c>
      <c r="Q29" s="178">
        <v>0.9200000374911822</v>
      </c>
      <c r="R29" s="178">
        <v>1</v>
      </c>
    </row>
    <row r="30" spans="1:18">
      <c r="A30" s="82" t="s">
        <v>3</v>
      </c>
      <c r="B30" s="82" t="s">
        <v>232</v>
      </c>
      <c r="C30" s="82" t="s">
        <v>504</v>
      </c>
      <c r="D30" s="82" t="s">
        <v>221</v>
      </c>
      <c r="E30" s="82" t="s">
        <v>480</v>
      </c>
      <c r="F30" s="82" t="s">
        <v>225</v>
      </c>
      <c r="G30" s="82" t="s">
        <v>226</v>
      </c>
      <c r="H30" s="82" t="s">
        <v>27</v>
      </c>
      <c r="I30" s="82" t="s">
        <v>224</v>
      </c>
      <c r="J30" s="83">
        <v>41400</v>
      </c>
      <c r="K30" s="83">
        <v>3</v>
      </c>
      <c r="L30" s="83">
        <v>10100.33</v>
      </c>
      <c r="M30" s="83">
        <v>10100.33</v>
      </c>
      <c r="N30" s="83">
        <v>9292.2999999999993</v>
      </c>
      <c r="O30" s="83">
        <v>30300.989999999998</v>
      </c>
      <c r="P30" s="83">
        <v>27876.899999999998</v>
      </c>
      <c r="Q30" s="178">
        <v>0.91999964357600195</v>
      </c>
      <c r="R30" s="178">
        <v>1</v>
      </c>
    </row>
    <row r="31" spans="1:18">
      <c r="A31" s="82" t="s">
        <v>3</v>
      </c>
      <c r="B31" s="82" t="s">
        <v>232</v>
      </c>
      <c r="C31" s="82" t="s">
        <v>504</v>
      </c>
      <c r="D31" s="82" t="s">
        <v>221</v>
      </c>
      <c r="E31" s="82" t="s">
        <v>480</v>
      </c>
      <c r="F31" s="82" t="s">
        <v>233</v>
      </c>
      <c r="G31" s="82" t="s">
        <v>234</v>
      </c>
      <c r="H31" s="82" t="s">
        <v>161</v>
      </c>
      <c r="I31" s="82" t="s">
        <v>224</v>
      </c>
      <c r="J31" s="83">
        <v>5000</v>
      </c>
      <c r="K31" s="83">
        <v>20</v>
      </c>
      <c r="L31" s="83">
        <v>3285.1</v>
      </c>
      <c r="M31" s="83">
        <v>3285.1</v>
      </c>
      <c r="N31" s="83">
        <v>3022.29</v>
      </c>
      <c r="O31" s="83">
        <v>65702</v>
      </c>
      <c r="P31" s="83">
        <v>60445.80000000001</v>
      </c>
      <c r="Q31" s="178">
        <v>0.91999939119052698</v>
      </c>
      <c r="R31" s="178">
        <v>1</v>
      </c>
    </row>
    <row r="32" spans="1:18">
      <c r="A32" s="82" t="s">
        <v>3</v>
      </c>
      <c r="B32" s="82" t="s">
        <v>232</v>
      </c>
      <c r="C32" s="82" t="s">
        <v>504</v>
      </c>
      <c r="D32" s="82" t="s">
        <v>221</v>
      </c>
      <c r="E32" s="82" t="s">
        <v>480</v>
      </c>
      <c r="F32" s="82" t="s">
        <v>227</v>
      </c>
      <c r="G32" s="82" t="s">
        <v>228</v>
      </c>
      <c r="H32" s="82" t="s">
        <v>26</v>
      </c>
      <c r="I32" s="82" t="s">
        <v>229</v>
      </c>
      <c r="J32" s="83">
        <v>27</v>
      </c>
      <c r="K32" s="83">
        <v>6</v>
      </c>
      <c r="L32" s="83">
        <v>21109.19</v>
      </c>
      <c r="M32" s="83">
        <v>21059.5</v>
      </c>
      <c r="N32" s="83">
        <v>21059.5</v>
      </c>
      <c r="O32" s="83">
        <v>126357</v>
      </c>
      <c r="P32" s="83">
        <v>126357</v>
      </c>
      <c r="Q32" s="178">
        <v>1</v>
      </c>
      <c r="R32" s="178">
        <v>0.99764604894834907</v>
      </c>
    </row>
    <row r="33" spans="1:18">
      <c r="A33" s="82" t="s">
        <v>3</v>
      </c>
      <c r="B33" s="82" t="s">
        <v>196</v>
      </c>
      <c r="C33" s="82" t="s">
        <v>23</v>
      </c>
      <c r="D33" s="82" t="s">
        <v>217</v>
      </c>
      <c r="E33" s="82" t="s">
        <v>475</v>
      </c>
      <c r="F33" s="82" t="s">
        <v>24</v>
      </c>
      <c r="G33" s="82" t="s">
        <v>235</v>
      </c>
      <c r="H33" s="82" t="s">
        <v>24</v>
      </c>
      <c r="I33" s="82" t="s">
        <v>11</v>
      </c>
      <c r="J33" s="83">
        <v>1</v>
      </c>
      <c r="K33" s="83">
        <v>8.6</v>
      </c>
      <c r="L33" s="83">
        <v>5990</v>
      </c>
      <c r="M33" s="83">
        <v>6151.76</v>
      </c>
      <c r="N33" s="83">
        <v>5290.51</v>
      </c>
      <c r="O33" s="83">
        <v>52905.140651165959</v>
      </c>
      <c r="P33" s="83">
        <v>45498.390000000007</v>
      </c>
      <c r="Q33" s="178">
        <v>0.85999941480161779</v>
      </c>
      <c r="R33" s="178">
        <v>1.0270050083472455</v>
      </c>
    </row>
    <row r="34" spans="1:18">
      <c r="A34" s="82" t="s">
        <v>3</v>
      </c>
      <c r="B34" s="82" t="s">
        <v>232</v>
      </c>
      <c r="C34" s="82" t="s">
        <v>23</v>
      </c>
      <c r="D34" s="82" t="s">
        <v>217</v>
      </c>
      <c r="E34" s="82" t="s">
        <v>476</v>
      </c>
      <c r="F34" s="82" t="s">
        <v>24</v>
      </c>
      <c r="G34" s="82" t="s">
        <v>235</v>
      </c>
      <c r="H34" s="82" t="s">
        <v>24</v>
      </c>
      <c r="I34" s="82" t="s">
        <v>11</v>
      </c>
      <c r="J34" s="83">
        <v>0</v>
      </c>
      <c r="K34" s="83">
        <v>8.6</v>
      </c>
      <c r="L34" s="83">
        <v>0</v>
      </c>
      <c r="M34" s="83">
        <v>0</v>
      </c>
      <c r="N34" s="83">
        <v>0</v>
      </c>
      <c r="O34" s="83">
        <v>0</v>
      </c>
      <c r="P34" s="83">
        <v>0</v>
      </c>
      <c r="Q34" s="178">
        <v>0</v>
      </c>
      <c r="R34" s="178">
        <v>0</v>
      </c>
    </row>
    <row r="35" spans="1:18">
      <c r="A35" s="82" t="s">
        <v>2</v>
      </c>
      <c r="B35" s="82" t="s">
        <v>196</v>
      </c>
      <c r="C35" s="82" t="s">
        <v>28</v>
      </c>
      <c r="D35" s="82" t="s">
        <v>217</v>
      </c>
      <c r="E35" s="82" t="s">
        <v>484</v>
      </c>
      <c r="F35" s="82" t="s">
        <v>236</v>
      </c>
      <c r="G35" s="82" t="s">
        <v>237</v>
      </c>
      <c r="H35" s="82" t="s">
        <v>30</v>
      </c>
      <c r="I35" s="82" t="s">
        <v>229</v>
      </c>
      <c r="J35" s="83">
        <v>1133</v>
      </c>
      <c r="K35" s="83">
        <v>10</v>
      </c>
      <c r="L35" s="83">
        <v>7019</v>
      </c>
      <c r="M35" s="83">
        <v>7019</v>
      </c>
      <c r="N35" s="83">
        <v>7019</v>
      </c>
      <c r="O35" s="83">
        <v>70190</v>
      </c>
      <c r="P35" s="83">
        <v>70190</v>
      </c>
      <c r="Q35" s="178">
        <v>1</v>
      </c>
      <c r="R35" s="178">
        <v>1</v>
      </c>
    </row>
    <row r="36" spans="1:18">
      <c r="A36" s="82" t="s">
        <v>2</v>
      </c>
      <c r="B36" s="82" t="s">
        <v>196</v>
      </c>
      <c r="C36" s="82" t="s">
        <v>28</v>
      </c>
      <c r="D36" s="82" t="s">
        <v>217</v>
      </c>
      <c r="E36" s="82" t="s">
        <v>484</v>
      </c>
      <c r="F36" s="82" t="s">
        <v>238</v>
      </c>
      <c r="G36" s="82" t="s">
        <v>239</v>
      </c>
      <c r="H36" s="82" t="s">
        <v>30</v>
      </c>
      <c r="I36" s="82" t="s">
        <v>229</v>
      </c>
      <c r="J36" s="83">
        <v>1133</v>
      </c>
      <c r="K36" s="83">
        <v>10</v>
      </c>
      <c r="L36" s="83">
        <v>1017</v>
      </c>
      <c r="M36" s="83">
        <v>1017</v>
      </c>
      <c r="N36" s="83">
        <v>1017</v>
      </c>
      <c r="O36" s="83">
        <v>10170</v>
      </c>
      <c r="P36" s="83">
        <v>10170</v>
      </c>
      <c r="Q36" s="178">
        <v>1</v>
      </c>
      <c r="R36" s="178">
        <v>1</v>
      </c>
    </row>
    <row r="37" spans="1:18">
      <c r="A37" s="82" t="s">
        <v>2</v>
      </c>
      <c r="B37" s="82" t="s">
        <v>196</v>
      </c>
      <c r="C37" s="82" t="s">
        <v>28</v>
      </c>
      <c r="D37" s="82" t="s">
        <v>217</v>
      </c>
      <c r="E37" s="82" t="s">
        <v>484</v>
      </c>
      <c r="F37" s="82" t="s">
        <v>240</v>
      </c>
      <c r="G37" s="82" t="s">
        <v>241</v>
      </c>
      <c r="H37" s="82" t="s">
        <v>30</v>
      </c>
      <c r="I37" s="82" t="s">
        <v>229</v>
      </c>
      <c r="J37" s="83">
        <v>1133</v>
      </c>
      <c r="K37" s="83">
        <v>10</v>
      </c>
      <c r="L37" s="83">
        <v>614</v>
      </c>
      <c r="M37" s="83">
        <v>614</v>
      </c>
      <c r="N37" s="83">
        <v>614</v>
      </c>
      <c r="O37" s="83">
        <v>6140</v>
      </c>
      <c r="P37" s="83">
        <v>6140</v>
      </c>
      <c r="Q37" s="178">
        <v>1</v>
      </c>
      <c r="R37" s="178">
        <v>1</v>
      </c>
    </row>
    <row r="38" spans="1:18">
      <c r="A38" s="82" t="s">
        <v>2</v>
      </c>
      <c r="B38" s="82" t="s">
        <v>196</v>
      </c>
      <c r="C38" s="82" t="s">
        <v>28</v>
      </c>
      <c r="D38" s="82" t="s">
        <v>217</v>
      </c>
      <c r="E38" s="82" t="s">
        <v>484</v>
      </c>
      <c r="F38" s="82" t="s">
        <v>29</v>
      </c>
      <c r="G38" s="82" t="s">
        <v>242</v>
      </c>
      <c r="H38" s="82" t="s">
        <v>29</v>
      </c>
      <c r="I38" s="82" t="s">
        <v>229</v>
      </c>
      <c r="J38" s="83">
        <v>1133</v>
      </c>
      <c r="K38" s="83">
        <v>2</v>
      </c>
      <c r="L38" s="83">
        <v>4741</v>
      </c>
      <c r="M38" s="83">
        <v>4741</v>
      </c>
      <c r="N38" s="83">
        <v>4741</v>
      </c>
      <c r="O38" s="83">
        <v>9482</v>
      </c>
      <c r="P38" s="83">
        <v>9482</v>
      </c>
      <c r="Q38" s="178">
        <v>1</v>
      </c>
      <c r="R38" s="178">
        <v>1</v>
      </c>
    </row>
    <row r="39" spans="1:18">
      <c r="A39" s="82" t="s">
        <v>2</v>
      </c>
      <c r="B39" s="82" t="s">
        <v>196</v>
      </c>
      <c r="C39" s="82" t="s">
        <v>28</v>
      </c>
      <c r="D39" s="82" t="s">
        <v>217</v>
      </c>
      <c r="E39" s="82" t="s">
        <v>484</v>
      </c>
      <c r="F39" s="82" t="s">
        <v>243</v>
      </c>
      <c r="G39" s="82" t="s">
        <v>244</v>
      </c>
      <c r="H39" s="82" t="s">
        <v>19</v>
      </c>
      <c r="I39" s="82" t="s">
        <v>229</v>
      </c>
      <c r="J39" s="83">
        <v>1133</v>
      </c>
      <c r="K39" s="83">
        <v>2</v>
      </c>
      <c r="L39" s="83">
        <v>81</v>
      </c>
      <c r="M39" s="83">
        <v>81</v>
      </c>
      <c r="N39" s="83">
        <v>81</v>
      </c>
      <c r="O39" s="83">
        <v>162</v>
      </c>
      <c r="P39" s="83">
        <v>162</v>
      </c>
      <c r="Q39" s="178">
        <v>1</v>
      </c>
      <c r="R39" s="178">
        <v>1</v>
      </c>
    </row>
    <row r="40" spans="1:18">
      <c r="A40" s="82" t="s">
        <v>2</v>
      </c>
      <c r="B40" s="82" t="s">
        <v>196</v>
      </c>
      <c r="C40" s="82" t="s">
        <v>28</v>
      </c>
      <c r="D40" s="82" t="s">
        <v>217</v>
      </c>
      <c r="E40" s="82" t="s">
        <v>484</v>
      </c>
      <c r="F40" s="82" t="s">
        <v>245</v>
      </c>
      <c r="G40" s="82" t="s">
        <v>246</v>
      </c>
      <c r="H40" s="82" t="s">
        <v>9</v>
      </c>
      <c r="I40" s="82" t="s">
        <v>229</v>
      </c>
      <c r="J40" s="83">
        <v>4532</v>
      </c>
      <c r="K40" s="83">
        <v>20</v>
      </c>
      <c r="L40" s="83">
        <v>689</v>
      </c>
      <c r="M40" s="83">
        <v>689</v>
      </c>
      <c r="N40" s="83">
        <v>689</v>
      </c>
      <c r="O40" s="83">
        <v>13780</v>
      </c>
      <c r="P40" s="83">
        <v>13780</v>
      </c>
      <c r="Q40" s="178">
        <v>1</v>
      </c>
      <c r="R40" s="178">
        <v>1</v>
      </c>
    </row>
    <row r="41" spans="1:18">
      <c r="A41" s="82" t="s">
        <v>2</v>
      </c>
      <c r="B41" s="82" t="s">
        <v>196</v>
      </c>
      <c r="C41" s="82" t="s">
        <v>28</v>
      </c>
      <c r="D41" s="82" t="s">
        <v>217</v>
      </c>
      <c r="E41" s="82" t="s">
        <v>484</v>
      </c>
      <c r="F41" s="82" t="s">
        <v>247</v>
      </c>
      <c r="G41" s="82" t="s">
        <v>248</v>
      </c>
      <c r="H41" s="82" t="s">
        <v>9</v>
      </c>
      <c r="I41" s="82" t="s">
        <v>229</v>
      </c>
      <c r="J41" s="83">
        <v>4532</v>
      </c>
      <c r="K41" s="83">
        <v>20</v>
      </c>
      <c r="L41" s="83">
        <v>689</v>
      </c>
      <c r="M41" s="83">
        <v>689</v>
      </c>
      <c r="N41" s="83">
        <v>689</v>
      </c>
      <c r="O41" s="83">
        <v>13780</v>
      </c>
      <c r="P41" s="83">
        <v>13780</v>
      </c>
      <c r="Q41" s="178">
        <v>1</v>
      </c>
      <c r="R41" s="178">
        <v>1</v>
      </c>
    </row>
    <row r="42" spans="1:18">
      <c r="A42" s="82" t="s">
        <v>2</v>
      </c>
      <c r="B42" s="82" t="s">
        <v>196</v>
      </c>
      <c r="C42" s="82" t="s">
        <v>28</v>
      </c>
      <c r="D42" s="82" t="s">
        <v>217</v>
      </c>
      <c r="E42" s="82" t="s">
        <v>484</v>
      </c>
      <c r="F42" s="82" t="s">
        <v>249</v>
      </c>
      <c r="G42" s="82" t="s">
        <v>250</v>
      </c>
      <c r="H42" s="82" t="s">
        <v>9</v>
      </c>
      <c r="I42" s="82" t="s">
        <v>251</v>
      </c>
      <c r="J42" s="83">
        <v>1133</v>
      </c>
      <c r="K42" s="83">
        <v>20</v>
      </c>
      <c r="L42" s="83">
        <v>5963</v>
      </c>
      <c r="M42" s="83">
        <v>5963</v>
      </c>
      <c r="N42" s="83">
        <v>5963</v>
      </c>
      <c r="O42" s="83">
        <v>119260</v>
      </c>
      <c r="P42" s="83">
        <v>119260</v>
      </c>
      <c r="Q42" s="178">
        <v>1</v>
      </c>
      <c r="R42" s="178">
        <v>1</v>
      </c>
    </row>
    <row r="43" spans="1:18">
      <c r="A43" s="82" t="s">
        <v>2</v>
      </c>
      <c r="B43" s="82" t="s">
        <v>196</v>
      </c>
      <c r="C43" s="82" t="s">
        <v>28</v>
      </c>
      <c r="D43" s="82" t="s">
        <v>217</v>
      </c>
      <c r="E43" s="82" t="s">
        <v>484</v>
      </c>
      <c r="F43" s="82" t="s">
        <v>252</v>
      </c>
      <c r="G43" s="82" t="s">
        <v>253</v>
      </c>
      <c r="H43" s="82" t="s">
        <v>9</v>
      </c>
      <c r="I43" s="82" t="s">
        <v>251</v>
      </c>
      <c r="J43" s="83">
        <v>2266</v>
      </c>
      <c r="K43" s="83">
        <v>20</v>
      </c>
      <c r="L43" s="83">
        <v>11926</v>
      </c>
      <c r="M43" s="83">
        <v>11926</v>
      </c>
      <c r="N43" s="83">
        <v>11926</v>
      </c>
      <c r="O43" s="83">
        <v>238520</v>
      </c>
      <c r="P43" s="83">
        <v>238520</v>
      </c>
      <c r="Q43" s="178">
        <v>1</v>
      </c>
      <c r="R43" s="178">
        <v>1</v>
      </c>
    </row>
    <row r="44" spans="1:18">
      <c r="A44" s="82" t="s">
        <v>2</v>
      </c>
      <c r="B44" s="82" t="s">
        <v>232</v>
      </c>
      <c r="C44" s="82" t="s">
        <v>28</v>
      </c>
      <c r="D44" s="82" t="s">
        <v>217</v>
      </c>
      <c r="E44" s="82" t="s">
        <v>484</v>
      </c>
      <c r="F44" s="82" t="s">
        <v>254</v>
      </c>
      <c r="G44" s="82" t="s">
        <v>255</v>
      </c>
      <c r="H44" s="82" t="s">
        <v>9</v>
      </c>
      <c r="I44" s="82" t="s">
        <v>256</v>
      </c>
      <c r="J44" s="83">
        <v>1133</v>
      </c>
      <c r="K44" s="83">
        <v>1</v>
      </c>
      <c r="L44" s="83">
        <v>8934</v>
      </c>
      <c r="M44" s="83">
        <v>8934</v>
      </c>
      <c r="N44" s="83">
        <v>8934</v>
      </c>
      <c r="O44" s="83">
        <v>8934</v>
      </c>
      <c r="P44" s="83">
        <v>8934</v>
      </c>
      <c r="Q44" s="178">
        <v>1</v>
      </c>
      <c r="R44" s="178">
        <v>1</v>
      </c>
    </row>
    <row r="45" spans="1:18">
      <c r="A45" s="82" t="s">
        <v>2</v>
      </c>
      <c r="B45" s="82" t="s">
        <v>232</v>
      </c>
      <c r="C45" s="82" t="s">
        <v>28</v>
      </c>
      <c r="D45" s="82" t="s">
        <v>217</v>
      </c>
      <c r="E45" s="82" t="s">
        <v>484</v>
      </c>
      <c r="F45" s="82" t="s">
        <v>257</v>
      </c>
      <c r="G45" s="82" t="s">
        <v>258</v>
      </c>
      <c r="H45" s="82" t="s">
        <v>9</v>
      </c>
      <c r="I45" s="82" t="s">
        <v>251</v>
      </c>
      <c r="J45" s="83">
        <v>2266</v>
      </c>
      <c r="K45" s="83">
        <v>20</v>
      </c>
      <c r="L45" s="83">
        <v>19134</v>
      </c>
      <c r="M45" s="83">
        <v>19134</v>
      </c>
      <c r="N45" s="83">
        <v>19134</v>
      </c>
      <c r="O45" s="83">
        <v>382680</v>
      </c>
      <c r="P45" s="83">
        <v>382680</v>
      </c>
      <c r="Q45" s="178">
        <v>1</v>
      </c>
      <c r="R45" s="178">
        <v>1</v>
      </c>
    </row>
    <row r="46" spans="1:18">
      <c r="A46" s="82" t="s">
        <v>2</v>
      </c>
      <c r="B46" s="82" t="s">
        <v>232</v>
      </c>
      <c r="C46" s="82" t="s">
        <v>28</v>
      </c>
      <c r="D46" s="82" t="s">
        <v>217</v>
      </c>
      <c r="E46" s="82" t="s">
        <v>484</v>
      </c>
      <c r="F46" s="82" t="s">
        <v>203</v>
      </c>
      <c r="G46" s="82" t="s">
        <v>259</v>
      </c>
      <c r="H46" s="82" t="s">
        <v>9</v>
      </c>
      <c r="I46" s="82" t="s">
        <v>229</v>
      </c>
      <c r="J46" s="83">
        <v>1133</v>
      </c>
      <c r="K46" s="83">
        <v>20</v>
      </c>
      <c r="L46" s="83">
        <v>5176</v>
      </c>
      <c r="M46" s="83">
        <v>5176</v>
      </c>
      <c r="N46" s="83">
        <v>5176</v>
      </c>
      <c r="O46" s="83">
        <v>103520</v>
      </c>
      <c r="P46" s="83">
        <v>103520</v>
      </c>
      <c r="Q46" s="178">
        <v>1</v>
      </c>
      <c r="R46" s="178">
        <v>1</v>
      </c>
    </row>
    <row r="47" spans="1:18">
      <c r="A47" s="82" t="s">
        <v>2</v>
      </c>
      <c r="B47" s="82" t="s">
        <v>260</v>
      </c>
      <c r="C47" s="82" t="s">
        <v>506</v>
      </c>
      <c r="D47" s="82" t="s">
        <v>217</v>
      </c>
      <c r="E47" s="82" t="s">
        <v>483</v>
      </c>
      <c r="F47" s="82" t="s">
        <v>261</v>
      </c>
      <c r="G47" s="82" t="s">
        <v>262</v>
      </c>
      <c r="H47" s="82" t="s">
        <v>18</v>
      </c>
      <c r="I47" s="82" t="s">
        <v>229</v>
      </c>
      <c r="J47" s="83">
        <v>897</v>
      </c>
      <c r="K47" s="83">
        <v>10</v>
      </c>
      <c r="L47" s="83">
        <v>6174.96</v>
      </c>
      <c r="M47" s="83">
        <v>6174.95</v>
      </c>
      <c r="N47" s="83">
        <v>6174.95</v>
      </c>
      <c r="O47" s="83">
        <v>61749.499999999985</v>
      </c>
      <c r="P47" s="83">
        <v>61749.499999999985</v>
      </c>
      <c r="Q47" s="178">
        <v>1</v>
      </c>
      <c r="R47" s="178">
        <v>0.99999838055631129</v>
      </c>
    </row>
    <row r="48" spans="1:18">
      <c r="A48" s="82" t="s">
        <v>2</v>
      </c>
      <c r="B48" s="82" t="s">
        <v>260</v>
      </c>
      <c r="C48" s="82" t="s">
        <v>506</v>
      </c>
      <c r="D48" s="82" t="s">
        <v>217</v>
      </c>
      <c r="E48" s="82" t="s">
        <v>483</v>
      </c>
      <c r="F48" s="82" t="s">
        <v>263</v>
      </c>
      <c r="G48" s="82" t="s">
        <v>264</v>
      </c>
      <c r="H48" s="82" t="s">
        <v>30</v>
      </c>
      <c r="I48" s="82" t="s">
        <v>229</v>
      </c>
      <c r="J48" s="83">
        <v>897</v>
      </c>
      <c r="K48" s="83">
        <v>10</v>
      </c>
      <c r="L48" s="83">
        <v>821.65</v>
      </c>
      <c r="M48" s="83">
        <v>821.65</v>
      </c>
      <c r="N48" s="83">
        <v>821.65</v>
      </c>
      <c r="O48" s="83">
        <v>8216.4999999999982</v>
      </c>
      <c r="P48" s="83">
        <v>8216.4999999999982</v>
      </c>
      <c r="Q48" s="178">
        <v>1</v>
      </c>
      <c r="R48" s="178">
        <v>1</v>
      </c>
    </row>
    <row r="49" spans="1:18">
      <c r="A49" s="82" t="s">
        <v>2</v>
      </c>
      <c r="B49" s="82" t="s">
        <v>260</v>
      </c>
      <c r="C49" s="82" t="s">
        <v>506</v>
      </c>
      <c r="D49" s="82" t="s">
        <v>217</v>
      </c>
      <c r="E49" s="82" t="s">
        <v>483</v>
      </c>
      <c r="F49" s="82" t="s">
        <v>265</v>
      </c>
      <c r="G49" s="82" t="s">
        <v>266</v>
      </c>
      <c r="H49" s="82" t="s">
        <v>30</v>
      </c>
      <c r="I49" s="82" t="s">
        <v>229</v>
      </c>
      <c r="J49" s="83">
        <v>1794</v>
      </c>
      <c r="K49" s="83">
        <v>10</v>
      </c>
      <c r="L49" s="83">
        <v>992.08</v>
      </c>
      <c r="M49" s="83">
        <v>992.08</v>
      </c>
      <c r="N49" s="83">
        <v>992.08</v>
      </c>
      <c r="O49" s="83">
        <v>9920.8000000000011</v>
      </c>
      <c r="P49" s="83">
        <v>9920.8000000000011</v>
      </c>
      <c r="Q49" s="178">
        <v>1</v>
      </c>
      <c r="R49" s="178">
        <v>1</v>
      </c>
    </row>
    <row r="50" spans="1:18">
      <c r="A50" s="82" t="s">
        <v>2</v>
      </c>
      <c r="B50" s="82" t="s">
        <v>260</v>
      </c>
      <c r="C50" s="82" t="s">
        <v>506</v>
      </c>
      <c r="D50" s="82" t="s">
        <v>217</v>
      </c>
      <c r="E50" s="82" t="s">
        <v>483</v>
      </c>
      <c r="F50" s="82" t="s">
        <v>267</v>
      </c>
      <c r="G50" s="82" t="s">
        <v>268</v>
      </c>
      <c r="H50" s="82" t="s">
        <v>29</v>
      </c>
      <c r="I50" s="82" t="s">
        <v>229</v>
      </c>
      <c r="J50" s="83">
        <v>897</v>
      </c>
      <c r="K50" s="83">
        <v>2</v>
      </c>
      <c r="L50" s="83">
        <v>3487.54</v>
      </c>
      <c r="M50" s="83">
        <v>3487.54</v>
      </c>
      <c r="N50" s="83">
        <v>3487.54</v>
      </c>
      <c r="O50" s="83">
        <v>6975.08</v>
      </c>
      <c r="P50" s="83">
        <v>6975.08</v>
      </c>
      <c r="Q50" s="178">
        <v>1</v>
      </c>
      <c r="R50" s="178">
        <v>1</v>
      </c>
    </row>
    <row r="51" spans="1:18">
      <c r="A51" s="82" t="s">
        <v>2</v>
      </c>
      <c r="B51" s="82" t="s">
        <v>260</v>
      </c>
      <c r="C51" s="82" t="s">
        <v>506</v>
      </c>
      <c r="D51" s="82" t="s">
        <v>217</v>
      </c>
      <c r="E51" s="82" t="s">
        <v>483</v>
      </c>
      <c r="F51" s="82" t="s">
        <v>269</v>
      </c>
      <c r="G51" s="82" t="s">
        <v>270</v>
      </c>
      <c r="H51" s="82" t="s">
        <v>162</v>
      </c>
      <c r="I51" s="82" t="s">
        <v>229</v>
      </c>
      <c r="J51" s="83">
        <v>897</v>
      </c>
      <c r="K51" s="83">
        <v>2</v>
      </c>
      <c r="L51" s="83">
        <v>121.96</v>
      </c>
      <c r="M51" s="83">
        <v>121.96</v>
      </c>
      <c r="N51" s="83">
        <v>121.96</v>
      </c>
      <c r="O51" s="83">
        <v>243.92</v>
      </c>
      <c r="P51" s="83">
        <v>243.92</v>
      </c>
      <c r="Q51" s="178">
        <v>1</v>
      </c>
      <c r="R51" s="178">
        <v>1</v>
      </c>
    </row>
    <row r="52" spans="1:18">
      <c r="A52" s="82" t="s">
        <v>2</v>
      </c>
      <c r="B52" s="82" t="s">
        <v>260</v>
      </c>
      <c r="C52" s="82" t="s">
        <v>506</v>
      </c>
      <c r="D52" s="82" t="s">
        <v>217</v>
      </c>
      <c r="E52" s="82" t="s">
        <v>483</v>
      </c>
      <c r="F52" s="82" t="s">
        <v>271</v>
      </c>
      <c r="G52" s="82" t="s">
        <v>272</v>
      </c>
      <c r="H52" s="82" t="s">
        <v>9</v>
      </c>
      <c r="I52" s="82" t="s">
        <v>229</v>
      </c>
      <c r="J52" s="83">
        <v>897</v>
      </c>
      <c r="K52" s="83">
        <v>20</v>
      </c>
      <c r="L52" s="83">
        <v>2658.71</v>
      </c>
      <c r="M52" s="83">
        <v>2658.71</v>
      </c>
      <c r="N52" s="83">
        <v>2658.71</v>
      </c>
      <c r="O52" s="83">
        <v>53174.19999999999</v>
      </c>
      <c r="P52" s="83">
        <v>53174.19999999999</v>
      </c>
      <c r="Q52" s="178">
        <v>1</v>
      </c>
      <c r="R52" s="178">
        <v>1</v>
      </c>
    </row>
    <row r="53" spans="1:18">
      <c r="A53" s="82" t="s">
        <v>2</v>
      </c>
      <c r="B53" s="82" t="s">
        <v>260</v>
      </c>
      <c r="C53" s="82" t="s">
        <v>506</v>
      </c>
      <c r="D53" s="82" t="s">
        <v>217</v>
      </c>
      <c r="E53" s="82" t="s">
        <v>483</v>
      </c>
      <c r="F53" s="82" t="s">
        <v>273</v>
      </c>
      <c r="G53" s="82" t="s">
        <v>274</v>
      </c>
      <c r="H53" s="82" t="s">
        <v>9</v>
      </c>
      <c r="I53" s="82" t="s">
        <v>229</v>
      </c>
      <c r="J53" s="83">
        <v>897</v>
      </c>
      <c r="K53" s="83">
        <v>1</v>
      </c>
      <c r="L53" s="83">
        <v>4991.8100000000004</v>
      </c>
      <c r="M53" s="83">
        <v>4991.8</v>
      </c>
      <c r="N53" s="83">
        <v>4991.8</v>
      </c>
      <c r="O53" s="83">
        <v>4991.8</v>
      </c>
      <c r="P53" s="83">
        <v>4991.8</v>
      </c>
      <c r="Q53" s="178">
        <v>1</v>
      </c>
      <c r="R53" s="178">
        <v>0.9999979967186251</v>
      </c>
    </row>
    <row r="54" spans="1:18">
      <c r="A54" s="82" t="s">
        <v>2</v>
      </c>
      <c r="B54" s="82" t="s">
        <v>260</v>
      </c>
      <c r="C54" s="82" t="s">
        <v>506</v>
      </c>
      <c r="D54" s="82" t="s">
        <v>217</v>
      </c>
      <c r="E54" s="82" t="s">
        <v>483</v>
      </c>
      <c r="F54" s="82" t="s">
        <v>275</v>
      </c>
      <c r="G54" s="82" t="s">
        <v>276</v>
      </c>
      <c r="H54" s="82" t="s">
        <v>9</v>
      </c>
      <c r="I54" s="82" t="s">
        <v>251</v>
      </c>
      <c r="J54" s="83">
        <v>897</v>
      </c>
      <c r="K54" s="83">
        <v>20</v>
      </c>
      <c r="L54" s="83">
        <v>3014.82</v>
      </c>
      <c r="M54" s="83">
        <v>3014.82</v>
      </c>
      <c r="N54" s="83">
        <v>3014.82</v>
      </c>
      <c r="O54" s="83">
        <v>60296.4</v>
      </c>
      <c r="P54" s="83">
        <v>60296.4</v>
      </c>
      <c r="Q54" s="178">
        <v>1</v>
      </c>
      <c r="R54" s="178">
        <v>1</v>
      </c>
    </row>
    <row r="55" spans="1:18">
      <c r="A55" s="82" t="s">
        <v>2</v>
      </c>
      <c r="B55" s="82" t="s">
        <v>277</v>
      </c>
      <c r="C55" s="82" t="s">
        <v>31</v>
      </c>
      <c r="D55" s="82" t="s">
        <v>278</v>
      </c>
      <c r="E55" s="82" t="s">
        <v>487</v>
      </c>
      <c r="F55" s="82" t="s">
        <v>279</v>
      </c>
      <c r="G55" s="82" t="s">
        <v>280</v>
      </c>
      <c r="H55" s="82" t="s">
        <v>18</v>
      </c>
      <c r="I55" s="82" t="s">
        <v>229</v>
      </c>
      <c r="J55" s="83">
        <v>1456</v>
      </c>
      <c r="K55" s="83">
        <v>10</v>
      </c>
      <c r="L55" s="83">
        <v>9404.32</v>
      </c>
      <c r="M55" s="83">
        <v>9404.2999999999993</v>
      </c>
      <c r="N55" s="83">
        <v>10184.86</v>
      </c>
      <c r="O55" s="83">
        <v>94043</v>
      </c>
      <c r="P55" s="83">
        <v>101848.6</v>
      </c>
      <c r="Q55" s="178">
        <v>1.083000329636443</v>
      </c>
      <c r="R55" s="178">
        <v>0.99999787331779433</v>
      </c>
    </row>
    <row r="56" spans="1:18">
      <c r="A56" s="82" t="s">
        <v>2</v>
      </c>
      <c r="B56" s="82" t="s">
        <v>277</v>
      </c>
      <c r="C56" s="82" t="s">
        <v>31</v>
      </c>
      <c r="D56" s="82" t="s">
        <v>278</v>
      </c>
      <c r="E56" s="82" t="s">
        <v>487</v>
      </c>
      <c r="F56" s="82" t="s">
        <v>281</v>
      </c>
      <c r="G56" s="82" t="s">
        <v>282</v>
      </c>
      <c r="H56" s="82" t="s">
        <v>30</v>
      </c>
      <c r="I56" s="82" t="s">
        <v>229</v>
      </c>
      <c r="J56" s="83">
        <v>1456</v>
      </c>
      <c r="K56" s="83">
        <v>10</v>
      </c>
      <c r="L56" s="83">
        <v>1250.71</v>
      </c>
      <c r="M56" s="83">
        <v>1250.7</v>
      </c>
      <c r="N56" s="83">
        <v>1354.51</v>
      </c>
      <c r="O56" s="83">
        <v>12507.000000000002</v>
      </c>
      <c r="P56" s="83">
        <v>13545.1</v>
      </c>
      <c r="Q56" s="178">
        <v>1.0830015191492763</v>
      </c>
      <c r="R56" s="178">
        <v>0.99999200454142045</v>
      </c>
    </row>
    <row r="57" spans="1:18">
      <c r="A57" s="82" t="s">
        <v>2</v>
      </c>
      <c r="B57" s="82" t="s">
        <v>277</v>
      </c>
      <c r="C57" s="82" t="s">
        <v>31</v>
      </c>
      <c r="D57" s="82" t="s">
        <v>278</v>
      </c>
      <c r="E57" s="82" t="s">
        <v>487</v>
      </c>
      <c r="F57" s="82" t="s">
        <v>283</v>
      </c>
      <c r="G57" s="82" t="s">
        <v>284</v>
      </c>
      <c r="H57" s="82" t="s">
        <v>30</v>
      </c>
      <c r="I57" s="82" t="s">
        <v>229</v>
      </c>
      <c r="J57" s="83">
        <v>2912</v>
      </c>
      <c r="K57" s="83">
        <v>10</v>
      </c>
      <c r="L57" s="83">
        <v>1511.33</v>
      </c>
      <c r="M57" s="83">
        <v>1511.33</v>
      </c>
      <c r="N57" s="83">
        <v>1636.77</v>
      </c>
      <c r="O57" s="83">
        <v>15113.300000000001</v>
      </c>
      <c r="P57" s="83">
        <v>16367.700000000003</v>
      </c>
      <c r="Q57" s="178">
        <v>1.0829997419491442</v>
      </c>
      <c r="R57" s="178">
        <v>1</v>
      </c>
    </row>
    <row r="58" spans="1:18">
      <c r="A58" s="82" t="s">
        <v>2</v>
      </c>
      <c r="B58" s="82" t="s">
        <v>277</v>
      </c>
      <c r="C58" s="82" t="s">
        <v>31</v>
      </c>
      <c r="D58" s="82" t="s">
        <v>278</v>
      </c>
      <c r="E58" s="82" t="s">
        <v>487</v>
      </c>
      <c r="F58" s="82" t="s">
        <v>285</v>
      </c>
      <c r="G58" s="82" t="s">
        <v>286</v>
      </c>
      <c r="H58" s="82" t="s">
        <v>29</v>
      </c>
      <c r="I58" s="82" t="s">
        <v>229</v>
      </c>
      <c r="J58" s="83">
        <v>1456</v>
      </c>
      <c r="K58" s="83">
        <v>2</v>
      </c>
      <c r="L58" s="83">
        <v>5311.49</v>
      </c>
      <c r="M58" s="83">
        <v>5311.49</v>
      </c>
      <c r="N58" s="83">
        <v>5752.34</v>
      </c>
      <c r="O58" s="83">
        <v>10622.98</v>
      </c>
      <c r="P58" s="83">
        <v>11504.68</v>
      </c>
      <c r="Q58" s="178">
        <v>1.082999309045108</v>
      </c>
      <c r="R58" s="178">
        <v>1</v>
      </c>
    </row>
    <row r="59" spans="1:18">
      <c r="A59" s="82" t="s">
        <v>2</v>
      </c>
      <c r="B59" s="82" t="s">
        <v>277</v>
      </c>
      <c r="C59" s="82" t="s">
        <v>31</v>
      </c>
      <c r="D59" s="82" t="s">
        <v>278</v>
      </c>
      <c r="E59" s="82" t="s">
        <v>487</v>
      </c>
      <c r="F59" s="82" t="s">
        <v>287</v>
      </c>
      <c r="G59" s="82" t="s">
        <v>288</v>
      </c>
      <c r="H59" s="82" t="s">
        <v>162</v>
      </c>
      <c r="I59" s="82" t="s">
        <v>229</v>
      </c>
      <c r="J59" s="83">
        <v>1456</v>
      </c>
      <c r="K59" s="83">
        <v>2</v>
      </c>
      <c r="L59" s="83">
        <v>197.97</v>
      </c>
      <c r="M59" s="83">
        <v>197.97</v>
      </c>
      <c r="N59" s="83">
        <v>214.4</v>
      </c>
      <c r="O59" s="83">
        <v>395.94</v>
      </c>
      <c r="P59" s="83">
        <v>428.8</v>
      </c>
      <c r="Q59" s="178">
        <v>1.0829923725817043</v>
      </c>
      <c r="R59" s="178">
        <v>1</v>
      </c>
    </row>
    <row r="60" spans="1:18">
      <c r="A60" s="82" t="s">
        <v>2</v>
      </c>
      <c r="B60" s="82" t="s">
        <v>277</v>
      </c>
      <c r="C60" s="82" t="s">
        <v>31</v>
      </c>
      <c r="D60" s="82" t="s">
        <v>278</v>
      </c>
      <c r="E60" s="82" t="s">
        <v>487</v>
      </c>
      <c r="F60" s="82" t="s">
        <v>289</v>
      </c>
      <c r="G60" s="82" t="s">
        <v>290</v>
      </c>
      <c r="H60" s="82" t="s">
        <v>9</v>
      </c>
      <c r="I60" s="82" t="s">
        <v>229</v>
      </c>
      <c r="J60" s="83">
        <v>1456</v>
      </c>
      <c r="K60" s="83">
        <v>20</v>
      </c>
      <c r="L60" s="83">
        <v>4752.3900000000003</v>
      </c>
      <c r="M60" s="83">
        <v>4752.38</v>
      </c>
      <c r="N60" s="83">
        <v>5146.83</v>
      </c>
      <c r="O60" s="83">
        <v>95047.60000000002</v>
      </c>
      <c r="P60" s="83">
        <v>102936.60000000002</v>
      </c>
      <c r="Q60" s="178">
        <v>1.0830005176353743</v>
      </c>
      <c r="R60" s="178">
        <v>0.99999789579558918</v>
      </c>
    </row>
    <row r="61" spans="1:18">
      <c r="A61" s="82" t="s">
        <v>2</v>
      </c>
      <c r="B61" s="82" t="s">
        <v>277</v>
      </c>
      <c r="C61" s="82" t="s">
        <v>31</v>
      </c>
      <c r="D61" s="82" t="s">
        <v>278</v>
      </c>
      <c r="E61" s="82" t="s">
        <v>487</v>
      </c>
      <c r="F61" s="82" t="s">
        <v>291</v>
      </c>
      <c r="G61" s="82" t="s">
        <v>292</v>
      </c>
      <c r="H61" s="82" t="s">
        <v>9</v>
      </c>
      <c r="I61" s="82" t="s">
        <v>229</v>
      </c>
      <c r="J61" s="83">
        <v>1456</v>
      </c>
      <c r="K61" s="83">
        <v>1</v>
      </c>
      <c r="L61" s="83">
        <v>8925.2900000000009</v>
      </c>
      <c r="M61" s="83">
        <v>8925.2800000000007</v>
      </c>
      <c r="N61" s="83">
        <v>9666.08</v>
      </c>
      <c r="O61" s="83">
        <v>8925.2800000000007</v>
      </c>
      <c r="P61" s="83">
        <v>9666.08</v>
      </c>
      <c r="Q61" s="178">
        <v>1.083000197192693</v>
      </c>
      <c r="R61" s="178">
        <v>0.9999988795882262</v>
      </c>
    </row>
    <row r="62" spans="1:18">
      <c r="A62" s="82" t="s">
        <v>2</v>
      </c>
      <c r="B62" s="82" t="s">
        <v>277</v>
      </c>
      <c r="C62" s="82" t="s">
        <v>31</v>
      </c>
      <c r="D62" s="82" t="s">
        <v>278</v>
      </c>
      <c r="E62" s="82" t="s">
        <v>487</v>
      </c>
      <c r="F62" s="82" t="s">
        <v>293</v>
      </c>
      <c r="G62" s="82" t="s">
        <v>294</v>
      </c>
      <c r="H62" s="82" t="s">
        <v>9</v>
      </c>
      <c r="I62" s="82" t="s">
        <v>251</v>
      </c>
      <c r="J62" s="83">
        <v>1456</v>
      </c>
      <c r="K62" s="83">
        <v>20</v>
      </c>
      <c r="L62" s="83">
        <v>5388.66</v>
      </c>
      <c r="M62" s="83">
        <v>5388.66</v>
      </c>
      <c r="N62" s="83">
        <v>5835.91</v>
      </c>
      <c r="O62" s="83">
        <v>107773.20000000004</v>
      </c>
      <c r="P62" s="83">
        <v>116718.20000000004</v>
      </c>
      <c r="Q62" s="178">
        <v>1.0829983706524442</v>
      </c>
      <c r="R62" s="178">
        <v>1</v>
      </c>
    </row>
    <row r="63" spans="1:18">
      <c r="A63" s="82" t="s">
        <v>2</v>
      </c>
      <c r="B63" s="82" t="s">
        <v>295</v>
      </c>
      <c r="C63" s="82" t="s">
        <v>31</v>
      </c>
      <c r="D63" s="82" t="s">
        <v>278</v>
      </c>
      <c r="E63" s="82" t="s">
        <v>487</v>
      </c>
      <c r="F63" s="82" t="s">
        <v>296</v>
      </c>
      <c r="G63" s="82" t="s">
        <v>297</v>
      </c>
      <c r="H63" s="82" t="s">
        <v>18</v>
      </c>
      <c r="I63" s="82" t="s">
        <v>229</v>
      </c>
      <c r="J63" s="83">
        <v>63</v>
      </c>
      <c r="K63" s="83">
        <v>10</v>
      </c>
      <c r="L63" s="83">
        <v>406.92</v>
      </c>
      <c r="M63" s="83">
        <v>406.92</v>
      </c>
      <c r="N63" s="83">
        <v>440.69</v>
      </c>
      <c r="O63" s="83">
        <v>4069.2</v>
      </c>
      <c r="P63" s="83">
        <v>4406.8999999999996</v>
      </c>
      <c r="Q63" s="178">
        <v>1.0829892853632164</v>
      </c>
      <c r="R63" s="178">
        <v>1</v>
      </c>
    </row>
    <row r="64" spans="1:18">
      <c r="A64" s="82" t="s">
        <v>2</v>
      </c>
      <c r="B64" s="82" t="s">
        <v>295</v>
      </c>
      <c r="C64" s="82" t="s">
        <v>31</v>
      </c>
      <c r="D64" s="82" t="s">
        <v>278</v>
      </c>
      <c r="E64" s="82" t="s">
        <v>487</v>
      </c>
      <c r="F64" s="82" t="s">
        <v>298</v>
      </c>
      <c r="G64" s="82" t="s">
        <v>299</v>
      </c>
      <c r="H64" s="82" t="s">
        <v>30</v>
      </c>
      <c r="I64" s="82" t="s">
        <v>229</v>
      </c>
      <c r="J64" s="83">
        <v>63</v>
      </c>
      <c r="K64" s="83">
        <v>10</v>
      </c>
      <c r="L64" s="83">
        <v>54.12</v>
      </c>
      <c r="M64" s="83">
        <v>54.12</v>
      </c>
      <c r="N64" s="83">
        <v>58.61</v>
      </c>
      <c r="O64" s="83">
        <v>541.20000000000005</v>
      </c>
      <c r="P64" s="83">
        <v>586.1</v>
      </c>
      <c r="Q64" s="178">
        <v>1.0829637841832964</v>
      </c>
      <c r="R64" s="178">
        <v>1</v>
      </c>
    </row>
    <row r="65" spans="1:18">
      <c r="A65" s="82" t="s">
        <v>2</v>
      </c>
      <c r="B65" s="82" t="s">
        <v>295</v>
      </c>
      <c r="C65" s="82" t="s">
        <v>31</v>
      </c>
      <c r="D65" s="82" t="s">
        <v>278</v>
      </c>
      <c r="E65" s="82" t="s">
        <v>487</v>
      </c>
      <c r="F65" s="82" t="s">
        <v>300</v>
      </c>
      <c r="G65" s="82" t="s">
        <v>301</v>
      </c>
      <c r="H65" s="82" t="s">
        <v>30</v>
      </c>
      <c r="I65" s="82" t="s">
        <v>229</v>
      </c>
      <c r="J65" s="83">
        <v>126</v>
      </c>
      <c r="K65" s="83">
        <v>10</v>
      </c>
      <c r="L65" s="83">
        <v>65.39</v>
      </c>
      <c r="M65" s="83">
        <v>65.39</v>
      </c>
      <c r="N65" s="83">
        <v>70.819999999999993</v>
      </c>
      <c r="O65" s="83">
        <v>653.89999999999986</v>
      </c>
      <c r="P65" s="83">
        <v>708.19999999999982</v>
      </c>
      <c r="Q65" s="178">
        <v>1.0830402202171585</v>
      </c>
      <c r="R65" s="178">
        <v>1</v>
      </c>
    </row>
    <row r="66" spans="1:18">
      <c r="A66" s="82" t="s">
        <v>2</v>
      </c>
      <c r="B66" s="82" t="s">
        <v>295</v>
      </c>
      <c r="C66" s="82" t="s">
        <v>31</v>
      </c>
      <c r="D66" s="82" t="s">
        <v>278</v>
      </c>
      <c r="E66" s="82" t="s">
        <v>487</v>
      </c>
      <c r="F66" s="82" t="s">
        <v>302</v>
      </c>
      <c r="G66" s="82" t="s">
        <v>303</v>
      </c>
      <c r="H66" s="82" t="s">
        <v>29</v>
      </c>
      <c r="I66" s="82" t="s">
        <v>229</v>
      </c>
      <c r="J66" s="83">
        <v>63</v>
      </c>
      <c r="K66" s="83">
        <v>2</v>
      </c>
      <c r="L66" s="83">
        <v>229.82</v>
      </c>
      <c r="M66" s="83">
        <v>229.82</v>
      </c>
      <c r="N66" s="83">
        <v>248.9</v>
      </c>
      <c r="O66" s="83">
        <v>459.64</v>
      </c>
      <c r="P66" s="83">
        <v>497.8</v>
      </c>
      <c r="Q66" s="178">
        <v>1.0830214950831085</v>
      </c>
      <c r="R66" s="178">
        <v>1</v>
      </c>
    </row>
    <row r="67" spans="1:18">
      <c r="A67" s="82" t="s">
        <v>2</v>
      </c>
      <c r="B67" s="82" t="s">
        <v>295</v>
      </c>
      <c r="C67" s="82" t="s">
        <v>31</v>
      </c>
      <c r="D67" s="82" t="s">
        <v>278</v>
      </c>
      <c r="E67" s="82" t="s">
        <v>487</v>
      </c>
      <c r="F67" s="82" t="s">
        <v>304</v>
      </c>
      <c r="G67" s="82" t="s">
        <v>305</v>
      </c>
      <c r="H67" s="82" t="s">
        <v>162</v>
      </c>
      <c r="I67" s="82" t="s">
        <v>229</v>
      </c>
      <c r="J67" s="83">
        <v>63</v>
      </c>
      <c r="K67" s="83">
        <v>2</v>
      </c>
      <c r="L67" s="83">
        <v>8.57</v>
      </c>
      <c r="M67" s="83">
        <v>8.57</v>
      </c>
      <c r="N67" s="83">
        <v>9.2799999999999994</v>
      </c>
      <c r="O67" s="83">
        <v>17.14</v>
      </c>
      <c r="P67" s="83">
        <v>18.559999999999999</v>
      </c>
      <c r="Q67" s="178">
        <v>1.0828471411901983</v>
      </c>
      <c r="R67" s="178">
        <v>1</v>
      </c>
    </row>
    <row r="68" spans="1:18">
      <c r="A68" s="82" t="s">
        <v>2</v>
      </c>
      <c r="B68" s="82" t="s">
        <v>295</v>
      </c>
      <c r="C68" s="82" t="s">
        <v>31</v>
      </c>
      <c r="D68" s="82" t="s">
        <v>278</v>
      </c>
      <c r="E68" s="82" t="s">
        <v>487</v>
      </c>
      <c r="F68" s="82" t="s">
        <v>306</v>
      </c>
      <c r="G68" s="82" t="s">
        <v>307</v>
      </c>
      <c r="H68" s="82" t="s">
        <v>9</v>
      </c>
      <c r="I68" s="82" t="s">
        <v>229</v>
      </c>
      <c r="J68" s="83">
        <v>63</v>
      </c>
      <c r="K68" s="83">
        <v>20</v>
      </c>
      <c r="L68" s="83">
        <v>205.63</v>
      </c>
      <c r="M68" s="83">
        <v>205.63</v>
      </c>
      <c r="N68" s="83">
        <v>222.7</v>
      </c>
      <c r="O68" s="83">
        <v>4112.5999999999985</v>
      </c>
      <c r="P68" s="83">
        <v>4453.9999999999982</v>
      </c>
      <c r="Q68" s="178">
        <v>1.0830131790108446</v>
      </c>
      <c r="R68" s="178">
        <v>1</v>
      </c>
    </row>
    <row r="69" spans="1:18">
      <c r="A69" s="82" t="s">
        <v>2</v>
      </c>
      <c r="B69" s="82" t="s">
        <v>295</v>
      </c>
      <c r="C69" s="82" t="s">
        <v>31</v>
      </c>
      <c r="D69" s="82" t="s">
        <v>278</v>
      </c>
      <c r="E69" s="82" t="s">
        <v>487</v>
      </c>
      <c r="F69" s="82" t="s">
        <v>308</v>
      </c>
      <c r="G69" s="82" t="s">
        <v>309</v>
      </c>
      <c r="H69" s="82" t="s">
        <v>9</v>
      </c>
      <c r="I69" s="82" t="s">
        <v>229</v>
      </c>
      <c r="J69" s="83">
        <v>63</v>
      </c>
      <c r="K69" s="83">
        <v>1</v>
      </c>
      <c r="L69" s="83">
        <v>386.19</v>
      </c>
      <c r="M69" s="83">
        <v>386.19</v>
      </c>
      <c r="N69" s="83">
        <v>418.24</v>
      </c>
      <c r="O69" s="83">
        <v>386.19</v>
      </c>
      <c r="P69" s="83">
        <v>418.24</v>
      </c>
      <c r="Q69" s="178">
        <v>1.0829902379657681</v>
      </c>
      <c r="R69" s="178">
        <v>1</v>
      </c>
    </row>
    <row r="70" spans="1:18">
      <c r="A70" s="82" t="s">
        <v>2</v>
      </c>
      <c r="B70" s="82" t="s">
        <v>295</v>
      </c>
      <c r="C70" s="82" t="s">
        <v>31</v>
      </c>
      <c r="D70" s="82" t="s">
        <v>278</v>
      </c>
      <c r="E70" s="82" t="s">
        <v>487</v>
      </c>
      <c r="F70" s="82" t="s">
        <v>310</v>
      </c>
      <c r="G70" s="82" t="s">
        <v>311</v>
      </c>
      <c r="H70" s="82" t="s">
        <v>9</v>
      </c>
      <c r="I70" s="82" t="s">
        <v>251</v>
      </c>
      <c r="J70" s="83">
        <v>63</v>
      </c>
      <c r="K70" s="83">
        <v>20</v>
      </c>
      <c r="L70" s="83">
        <v>233.16</v>
      </c>
      <c r="M70" s="83">
        <v>233.16</v>
      </c>
      <c r="N70" s="83">
        <v>252.52</v>
      </c>
      <c r="O70" s="83">
        <v>4663.2000000000016</v>
      </c>
      <c r="P70" s="83">
        <v>5050.4000000000015</v>
      </c>
      <c r="Q70" s="178">
        <v>1.0830331103105164</v>
      </c>
      <c r="R70" s="178">
        <v>1</v>
      </c>
    </row>
    <row r="71" spans="1:18">
      <c r="A71" s="82" t="s">
        <v>2</v>
      </c>
      <c r="B71" s="82" t="s">
        <v>260</v>
      </c>
      <c r="C71" s="82" t="s">
        <v>32</v>
      </c>
      <c r="D71" s="82" t="s">
        <v>217</v>
      </c>
      <c r="E71" s="82" t="s">
        <v>488</v>
      </c>
      <c r="F71" s="82" t="s">
        <v>312</v>
      </c>
      <c r="G71" s="82" t="s">
        <v>313</v>
      </c>
      <c r="H71" s="82" t="s">
        <v>20</v>
      </c>
      <c r="I71" s="82" t="s">
        <v>200</v>
      </c>
      <c r="J71" s="83">
        <v>9</v>
      </c>
      <c r="K71" s="83">
        <v>11</v>
      </c>
      <c r="L71" s="83">
        <v>1120.93</v>
      </c>
      <c r="M71" s="83">
        <v>1120.94</v>
      </c>
      <c r="N71" s="83">
        <v>1141.1400000000001</v>
      </c>
      <c r="O71" s="83">
        <v>12330.34</v>
      </c>
      <c r="P71" s="83">
        <v>12552.539999999999</v>
      </c>
      <c r="Q71" s="178">
        <v>1.01802058986208</v>
      </c>
      <c r="R71" s="178">
        <v>1.0000089211636767</v>
      </c>
    </row>
    <row r="72" spans="1:18">
      <c r="A72" s="82" t="s">
        <v>2</v>
      </c>
      <c r="B72" s="82" t="s">
        <v>260</v>
      </c>
      <c r="C72" s="82" t="s">
        <v>32</v>
      </c>
      <c r="D72" s="82" t="s">
        <v>217</v>
      </c>
      <c r="E72" s="82" t="s">
        <v>488</v>
      </c>
      <c r="F72" s="82" t="s">
        <v>312</v>
      </c>
      <c r="G72" s="82" t="s">
        <v>313</v>
      </c>
      <c r="H72" s="82" t="s">
        <v>20</v>
      </c>
      <c r="I72" s="82" t="s">
        <v>200</v>
      </c>
      <c r="J72" s="83">
        <v>1</v>
      </c>
      <c r="K72" s="83">
        <v>11</v>
      </c>
      <c r="L72" s="83">
        <v>102.51</v>
      </c>
      <c r="M72" s="83">
        <v>102.51</v>
      </c>
      <c r="N72" s="83">
        <v>104.36</v>
      </c>
      <c r="O72" s="83">
        <v>1127.6099999999997</v>
      </c>
      <c r="P72" s="83">
        <v>1147.9599999999998</v>
      </c>
      <c r="Q72" s="178">
        <v>1.0180470198029461</v>
      </c>
      <c r="R72" s="178">
        <v>1</v>
      </c>
    </row>
    <row r="73" spans="1:18">
      <c r="A73" s="82" t="s">
        <v>2</v>
      </c>
      <c r="B73" s="82" t="s">
        <v>260</v>
      </c>
      <c r="C73" s="82" t="s">
        <v>32</v>
      </c>
      <c r="D73" s="82" t="s">
        <v>217</v>
      </c>
      <c r="E73" s="82" t="s">
        <v>488</v>
      </c>
      <c r="F73" s="82" t="s">
        <v>314</v>
      </c>
      <c r="G73" s="82" t="s">
        <v>315</v>
      </c>
      <c r="H73" s="82" t="s">
        <v>20</v>
      </c>
      <c r="I73" s="82" t="s">
        <v>200</v>
      </c>
      <c r="J73" s="83">
        <v>2</v>
      </c>
      <c r="K73" s="83">
        <v>11</v>
      </c>
      <c r="L73" s="83">
        <v>142.71</v>
      </c>
      <c r="M73" s="83">
        <v>142.71</v>
      </c>
      <c r="N73" s="83">
        <v>145.28</v>
      </c>
      <c r="O73" s="83">
        <v>1569.81</v>
      </c>
      <c r="P73" s="83">
        <v>1598.08</v>
      </c>
      <c r="Q73" s="178">
        <v>1.0180085488052695</v>
      </c>
      <c r="R73" s="178">
        <v>1</v>
      </c>
    </row>
    <row r="74" spans="1:18">
      <c r="A74" s="82" t="s">
        <v>2</v>
      </c>
      <c r="B74" s="82" t="s">
        <v>260</v>
      </c>
      <c r="C74" s="82" t="s">
        <v>32</v>
      </c>
      <c r="D74" s="82" t="s">
        <v>217</v>
      </c>
      <c r="E74" s="82" t="s">
        <v>488</v>
      </c>
      <c r="F74" s="82" t="s">
        <v>316</v>
      </c>
      <c r="G74" s="82" t="s">
        <v>317</v>
      </c>
      <c r="H74" s="82" t="s">
        <v>33</v>
      </c>
      <c r="I74" s="82" t="s">
        <v>200</v>
      </c>
      <c r="J74" s="83">
        <v>12</v>
      </c>
      <c r="K74" s="83">
        <v>11</v>
      </c>
      <c r="L74" s="83">
        <v>5.49</v>
      </c>
      <c r="M74" s="83">
        <v>5.49</v>
      </c>
      <c r="N74" s="83">
        <v>5.88</v>
      </c>
      <c r="O74" s="83">
        <v>60.390000000000015</v>
      </c>
      <c r="P74" s="83">
        <v>64.680000000000007</v>
      </c>
      <c r="Q74" s="178">
        <v>1.0710382513661201</v>
      </c>
      <c r="R74" s="178">
        <v>1</v>
      </c>
    </row>
    <row r="75" spans="1:18">
      <c r="A75" s="82" t="s">
        <v>2</v>
      </c>
      <c r="B75" s="82" t="s">
        <v>260</v>
      </c>
      <c r="C75" s="82" t="s">
        <v>32</v>
      </c>
      <c r="D75" s="82" t="s">
        <v>217</v>
      </c>
      <c r="E75" s="82" t="s">
        <v>488</v>
      </c>
      <c r="F75" s="82" t="s">
        <v>316</v>
      </c>
      <c r="G75" s="82" t="s">
        <v>317</v>
      </c>
      <c r="H75" s="82" t="s">
        <v>33</v>
      </c>
      <c r="I75" s="82" t="s">
        <v>200</v>
      </c>
      <c r="J75" s="83">
        <v>12</v>
      </c>
      <c r="K75" s="83">
        <v>11</v>
      </c>
      <c r="L75" s="83">
        <v>5.49</v>
      </c>
      <c r="M75" s="83">
        <v>5.49</v>
      </c>
      <c r="N75" s="83">
        <v>5.88</v>
      </c>
      <c r="O75" s="83">
        <v>60.390000000000015</v>
      </c>
      <c r="P75" s="83">
        <v>64.680000000000007</v>
      </c>
      <c r="Q75" s="178">
        <v>1.0710382513661201</v>
      </c>
      <c r="R75" s="178">
        <v>1</v>
      </c>
    </row>
    <row r="76" spans="1:18">
      <c r="A76" s="82" t="s">
        <v>2</v>
      </c>
      <c r="B76" s="82" t="s">
        <v>260</v>
      </c>
      <c r="C76" s="82" t="s">
        <v>32</v>
      </c>
      <c r="D76" s="82" t="s">
        <v>217</v>
      </c>
      <c r="E76" s="82" t="s">
        <v>488</v>
      </c>
      <c r="F76" s="82" t="s">
        <v>318</v>
      </c>
      <c r="G76" s="82" t="s">
        <v>319</v>
      </c>
      <c r="H76" s="82" t="s">
        <v>34</v>
      </c>
      <c r="I76" s="82" t="s">
        <v>320</v>
      </c>
      <c r="J76" s="83">
        <v>399</v>
      </c>
      <c r="K76" s="83">
        <v>12</v>
      </c>
      <c r="L76" s="83">
        <v>804.36</v>
      </c>
      <c r="M76" s="83">
        <v>804.38</v>
      </c>
      <c r="N76" s="83">
        <v>862.44</v>
      </c>
      <c r="O76" s="83">
        <v>9652.5600000000031</v>
      </c>
      <c r="P76" s="83">
        <v>10349.280000000004</v>
      </c>
      <c r="Q76" s="178">
        <v>1.0721798155100823</v>
      </c>
      <c r="R76" s="178">
        <v>1.0000248644885374</v>
      </c>
    </row>
    <row r="77" spans="1:18">
      <c r="A77" s="82" t="s">
        <v>2</v>
      </c>
      <c r="B77" s="82" t="s">
        <v>260</v>
      </c>
      <c r="C77" s="82" t="s">
        <v>32</v>
      </c>
      <c r="D77" s="82" t="s">
        <v>217</v>
      </c>
      <c r="E77" s="82" t="s">
        <v>488</v>
      </c>
      <c r="F77" s="82" t="s">
        <v>318</v>
      </c>
      <c r="G77" s="82" t="s">
        <v>319</v>
      </c>
      <c r="H77" s="82" t="s">
        <v>34</v>
      </c>
      <c r="I77" s="82" t="s">
        <v>320</v>
      </c>
      <c r="J77" s="83">
        <v>15</v>
      </c>
      <c r="K77" s="83">
        <v>12</v>
      </c>
      <c r="L77" s="83">
        <v>30.24</v>
      </c>
      <c r="M77" s="83">
        <v>30.24</v>
      </c>
      <c r="N77" s="83">
        <v>32.42</v>
      </c>
      <c r="O77" s="83">
        <v>362.88000000000011</v>
      </c>
      <c r="P77" s="83">
        <v>389.04000000000013</v>
      </c>
      <c r="Q77" s="178">
        <v>1.0720899470899472</v>
      </c>
      <c r="R77" s="178">
        <v>1</v>
      </c>
    </row>
    <row r="78" spans="1:18">
      <c r="A78" s="82" t="s">
        <v>2</v>
      </c>
      <c r="B78" s="82" t="s">
        <v>260</v>
      </c>
      <c r="C78" s="82" t="s">
        <v>32</v>
      </c>
      <c r="D78" s="82" t="s">
        <v>321</v>
      </c>
      <c r="E78" s="82" t="s">
        <v>488</v>
      </c>
      <c r="F78" s="82" t="s">
        <v>322</v>
      </c>
      <c r="G78" s="82" t="s">
        <v>323</v>
      </c>
      <c r="H78" s="82" t="s">
        <v>20</v>
      </c>
      <c r="I78" s="82" t="s">
        <v>200</v>
      </c>
      <c r="J78" s="83">
        <v>1</v>
      </c>
      <c r="K78" s="83">
        <v>11</v>
      </c>
      <c r="L78" s="83">
        <v>102.51</v>
      </c>
      <c r="M78" s="83">
        <v>102.51</v>
      </c>
      <c r="N78" s="83">
        <v>104.36</v>
      </c>
      <c r="O78" s="83">
        <v>1127.6099999999997</v>
      </c>
      <c r="P78" s="83">
        <v>1147.9599999999998</v>
      </c>
      <c r="Q78" s="178">
        <v>1.0180470198029461</v>
      </c>
      <c r="R78" s="178">
        <v>1</v>
      </c>
    </row>
    <row r="79" spans="1:18">
      <c r="A79" s="82" t="s">
        <v>2</v>
      </c>
      <c r="B79" s="82" t="s">
        <v>260</v>
      </c>
      <c r="C79" s="82" t="s">
        <v>32</v>
      </c>
      <c r="D79" s="82" t="s">
        <v>321</v>
      </c>
      <c r="E79" s="82" t="s">
        <v>488</v>
      </c>
      <c r="F79" s="82" t="s">
        <v>324</v>
      </c>
      <c r="G79" s="82" t="s">
        <v>325</v>
      </c>
      <c r="H79" s="82" t="s">
        <v>20</v>
      </c>
      <c r="I79" s="82" t="s">
        <v>200</v>
      </c>
      <c r="J79" s="83">
        <v>10</v>
      </c>
      <c r="K79" s="83">
        <v>11</v>
      </c>
      <c r="L79" s="83">
        <v>782.58</v>
      </c>
      <c r="M79" s="83">
        <v>782.58</v>
      </c>
      <c r="N79" s="83">
        <v>796.69</v>
      </c>
      <c r="O79" s="83">
        <v>8608.3800000000028</v>
      </c>
      <c r="P79" s="83">
        <v>8763.590000000002</v>
      </c>
      <c r="Q79" s="178">
        <v>1.0180301055483145</v>
      </c>
      <c r="R79" s="178">
        <v>1</v>
      </c>
    </row>
    <row r="80" spans="1:18">
      <c r="A80" s="82" t="s">
        <v>2</v>
      </c>
      <c r="B80" s="82" t="s">
        <v>260</v>
      </c>
      <c r="C80" s="82" t="s">
        <v>32</v>
      </c>
      <c r="D80" s="82" t="s">
        <v>321</v>
      </c>
      <c r="E80" s="82" t="s">
        <v>488</v>
      </c>
      <c r="F80" s="82" t="s">
        <v>326</v>
      </c>
      <c r="G80" s="82" t="s">
        <v>327</v>
      </c>
      <c r="H80" s="82" t="s">
        <v>9</v>
      </c>
      <c r="I80" s="82" t="s">
        <v>200</v>
      </c>
      <c r="J80" s="83">
        <v>232</v>
      </c>
      <c r="K80" s="83">
        <v>20</v>
      </c>
      <c r="L80" s="83">
        <v>1152.28</v>
      </c>
      <c r="M80" s="83">
        <v>1152.28</v>
      </c>
      <c r="N80" s="83">
        <v>1235.44</v>
      </c>
      <c r="O80" s="83">
        <v>23045.599999999991</v>
      </c>
      <c r="P80" s="83">
        <v>24708.799999999996</v>
      </c>
      <c r="Q80" s="178">
        <v>1.0721699586905962</v>
      </c>
      <c r="R80" s="178">
        <v>1</v>
      </c>
    </row>
    <row r="81" spans="1:18">
      <c r="A81" s="82" t="s">
        <v>2</v>
      </c>
      <c r="B81" s="82" t="s">
        <v>260</v>
      </c>
      <c r="C81" s="82" t="s">
        <v>32</v>
      </c>
      <c r="D81" s="82" t="s">
        <v>321</v>
      </c>
      <c r="E81" s="82" t="s">
        <v>488</v>
      </c>
      <c r="F81" s="82" t="s">
        <v>326</v>
      </c>
      <c r="G81" s="82" t="s">
        <v>327</v>
      </c>
      <c r="H81" s="82" t="s">
        <v>9</v>
      </c>
      <c r="I81" s="82" t="s">
        <v>200</v>
      </c>
      <c r="J81" s="83">
        <v>17</v>
      </c>
      <c r="K81" s="83">
        <v>20</v>
      </c>
      <c r="L81" s="83">
        <v>84.43</v>
      </c>
      <c r="M81" s="83">
        <v>84.43</v>
      </c>
      <c r="N81" s="83">
        <v>90.53</v>
      </c>
      <c r="O81" s="83">
        <v>1688.6</v>
      </c>
      <c r="P81" s="83">
        <v>1810.5999999999997</v>
      </c>
      <c r="Q81" s="178">
        <v>1.0722492005211417</v>
      </c>
      <c r="R81" s="178">
        <v>1</v>
      </c>
    </row>
    <row r="82" spans="1:18">
      <c r="A82" s="82" t="s">
        <v>2</v>
      </c>
      <c r="B82" s="82" t="s">
        <v>260</v>
      </c>
      <c r="C82" s="82" t="s">
        <v>32</v>
      </c>
      <c r="D82" s="82" t="s">
        <v>321</v>
      </c>
      <c r="E82" s="82" t="s">
        <v>488</v>
      </c>
      <c r="F82" s="82" t="s">
        <v>328</v>
      </c>
      <c r="G82" s="82" t="s">
        <v>329</v>
      </c>
      <c r="H82" s="82" t="s">
        <v>30</v>
      </c>
      <c r="I82" s="82" t="s">
        <v>200</v>
      </c>
      <c r="J82" s="83">
        <v>264</v>
      </c>
      <c r="K82" s="83">
        <v>10</v>
      </c>
      <c r="L82" s="83">
        <v>221.92</v>
      </c>
      <c r="M82" s="83">
        <v>221.92</v>
      </c>
      <c r="N82" s="83">
        <v>261.97000000000003</v>
      </c>
      <c r="O82" s="83">
        <v>2219.2000000000003</v>
      </c>
      <c r="P82" s="83">
        <v>2619.7000000000007</v>
      </c>
      <c r="Q82" s="178">
        <v>1.1804704397981256</v>
      </c>
      <c r="R82" s="178">
        <v>1</v>
      </c>
    </row>
    <row r="83" spans="1:18">
      <c r="A83" s="82" t="s">
        <v>2</v>
      </c>
      <c r="B83" s="82" t="s">
        <v>260</v>
      </c>
      <c r="C83" s="82" t="s">
        <v>32</v>
      </c>
      <c r="D83" s="82" t="s">
        <v>321</v>
      </c>
      <c r="E83" s="82" t="s">
        <v>488</v>
      </c>
      <c r="F83" s="82" t="s">
        <v>328</v>
      </c>
      <c r="G83" s="82" t="s">
        <v>329</v>
      </c>
      <c r="H83" s="82" t="s">
        <v>30</v>
      </c>
      <c r="I83" s="82" t="s">
        <v>200</v>
      </c>
      <c r="J83" s="83">
        <v>19</v>
      </c>
      <c r="K83" s="83">
        <v>10</v>
      </c>
      <c r="L83" s="83">
        <v>15.97</v>
      </c>
      <c r="M83" s="83">
        <v>15.97</v>
      </c>
      <c r="N83" s="83">
        <v>18.850000000000001</v>
      </c>
      <c r="O83" s="83">
        <v>159.69999999999996</v>
      </c>
      <c r="P83" s="83">
        <v>188.49999999999997</v>
      </c>
      <c r="Q83" s="178">
        <v>1.1803381340012524</v>
      </c>
      <c r="R83" s="178">
        <v>1</v>
      </c>
    </row>
    <row r="84" spans="1:18">
      <c r="A84" s="82" t="s">
        <v>2</v>
      </c>
      <c r="B84" s="82" t="s">
        <v>260</v>
      </c>
      <c r="C84" s="82" t="s">
        <v>32</v>
      </c>
      <c r="D84" s="82" t="s">
        <v>321</v>
      </c>
      <c r="E84" s="82" t="s">
        <v>488</v>
      </c>
      <c r="F84" s="82" t="s">
        <v>330</v>
      </c>
      <c r="G84" s="82" t="s">
        <v>331</v>
      </c>
      <c r="H84" s="82" t="s">
        <v>18</v>
      </c>
      <c r="I84" s="82" t="s">
        <v>200</v>
      </c>
      <c r="J84" s="83">
        <v>53</v>
      </c>
      <c r="K84" s="83">
        <v>10</v>
      </c>
      <c r="L84" s="83">
        <v>488.75</v>
      </c>
      <c r="M84" s="83">
        <v>488.75</v>
      </c>
      <c r="N84" s="83">
        <v>576.96</v>
      </c>
      <c r="O84" s="83">
        <v>4887.5</v>
      </c>
      <c r="P84" s="83">
        <v>5769.6</v>
      </c>
      <c r="Q84" s="178">
        <v>1.1804808184143223</v>
      </c>
      <c r="R84" s="178">
        <v>1</v>
      </c>
    </row>
    <row r="85" spans="1:18">
      <c r="A85" s="82" t="s">
        <v>2</v>
      </c>
      <c r="B85" s="82" t="s">
        <v>260</v>
      </c>
      <c r="C85" s="82" t="s">
        <v>32</v>
      </c>
      <c r="D85" s="82" t="s">
        <v>321</v>
      </c>
      <c r="E85" s="82" t="s">
        <v>488</v>
      </c>
      <c r="F85" s="82" t="s">
        <v>330</v>
      </c>
      <c r="G85" s="82" t="s">
        <v>331</v>
      </c>
      <c r="H85" s="82" t="s">
        <v>18</v>
      </c>
      <c r="I85" s="82" t="s">
        <v>200</v>
      </c>
      <c r="J85" s="83">
        <v>3</v>
      </c>
      <c r="K85" s="83">
        <v>10</v>
      </c>
      <c r="L85" s="83">
        <v>27.67</v>
      </c>
      <c r="M85" s="83">
        <v>27.67</v>
      </c>
      <c r="N85" s="83">
        <v>32.659999999999997</v>
      </c>
      <c r="O85" s="83">
        <v>276.7</v>
      </c>
      <c r="P85" s="83">
        <v>326.59999999999991</v>
      </c>
      <c r="Q85" s="178">
        <v>1.180339718106252</v>
      </c>
      <c r="R85" s="178">
        <v>1</v>
      </c>
    </row>
    <row r="86" spans="1:18">
      <c r="A86" s="82" t="s">
        <v>2</v>
      </c>
      <c r="B86" s="82" t="s">
        <v>260</v>
      </c>
      <c r="C86" s="82" t="s">
        <v>32</v>
      </c>
      <c r="D86" s="82" t="s">
        <v>321</v>
      </c>
      <c r="E86" s="82" t="s">
        <v>488</v>
      </c>
      <c r="F86" s="82" t="s">
        <v>332</v>
      </c>
      <c r="G86" s="82" t="s">
        <v>333</v>
      </c>
      <c r="H86" s="82" t="s">
        <v>30</v>
      </c>
      <c r="I86" s="82" t="s">
        <v>200</v>
      </c>
      <c r="J86" s="83">
        <v>81</v>
      </c>
      <c r="K86" s="83">
        <v>10</v>
      </c>
      <c r="L86" s="83">
        <v>625.46</v>
      </c>
      <c r="M86" s="83">
        <v>625.46</v>
      </c>
      <c r="N86" s="83">
        <v>738.34</v>
      </c>
      <c r="O86" s="83">
        <v>6254.6</v>
      </c>
      <c r="P86" s="83">
        <v>7383.4000000000005</v>
      </c>
      <c r="Q86" s="178">
        <v>1.1804751702746779</v>
      </c>
      <c r="R86" s="178">
        <v>1</v>
      </c>
    </row>
    <row r="87" spans="1:18">
      <c r="A87" s="82" t="s">
        <v>2</v>
      </c>
      <c r="B87" s="82" t="s">
        <v>260</v>
      </c>
      <c r="C87" s="82" t="s">
        <v>32</v>
      </c>
      <c r="D87" s="82" t="s">
        <v>321</v>
      </c>
      <c r="E87" s="82" t="s">
        <v>488</v>
      </c>
      <c r="F87" s="82" t="s">
        <v>332</v>
      </c>
      <c r="G87" s="82" t="s">
        <v>333</v>
      </c>
      <c r="H87" s="82" t="s">
        <v>30</v>
      </c>
      <c r="I87" s="82" t="s">
        <v>200</v>
      </c>
      <c r="J87" s="83">
        <v>7</v>
      </c>
      <c r="K87" s="83">
        <v>10</v>
      </c>
      <c r="L87" s="83">
        <v>54.05</v>
      </c>
      <c r="M87" s="83">
        <v>54.05</v>
      </c>
      <c r="N87" s="83">
        <v>63.81</v>
      </c>
      <c r="O87" s="83">
        <v>540.49999999999989</v>
      </c>
      <c r="P87" s="83">
        <v>638.09999999999991</v>
      </c>
      <c r="Q87" s="178">
        <v>1.1805735430157263</v>
      </c>
      <c r="R87" s="178">
        <v>1</v>
      </c>
    </row>
    <row r="88" spans="1:18">
      <c r="A88" s="82" t="s">
        <v>2</v>
      </c>
      <c r="B88" s="82" t="s">
        <v>260</v>
      </c>
      <c r="C88" s="82" t="s">
        <v>32</v>
      </c>
      <c r="D88" s="82" t="s">
        <v>321</v>
      </c>
      <c r="E88" s="82" t="s">
        <v>488</v>
      </c>
      <c r="F88" s="82" t="s">
        <v>334</v>
      </c>
      <c r="G88" s="82" t="s">
        <v>335</v>
      </c>
      <c r="H88" s="82" t="s">
        <v>35</v>
      </c>
      <c r="I88" s="82" t="s">
        <v>200</v>
      </c>
      <c r="J88" s="83">
        <v>16</v>
      </c>
      <c r="K88" s="83">
        <v>16</v>
      </c>
      <c r="L88" s="83">
        <v>592.04999999999995</v>
      </c>
      <c r="M88" s="83">
        <v>592.05999999999995</v>
      </c>
      <c r="N88" s="83">
        <v>634.78</v>
      </c>
      <c r="O88" s="83">
        <v>4653.5916000000007</v>
      </c>
      <c r="P88" s="83">
        <v>4989.3708000000015</v>
      </c>
      <c r="Q88" s="178">
        <v>1.0721548491706923</v>
      </c>
      <c r="R88" s="178">
        <v>1.0000168904653324</v>
      </c>
    </row>
    <row r="89" spans="1:18">
      <c r="A89" s="82" t="s">
        <v>2</v>
      </c>
      <c r="B89" s="82" t="s">
        <v>260</v>
      </c>
      <c r="C89" s="82" t="s">
        <v>32</v>
      </c>
      <c r="D89" s="82" t="s">
        <v>321</v>
      </c>
      <c r="E89" s="82" t="s">
        <v>488</v>
      </c>
      <c r="F89" s="82" t="s">
        <v>334</v>
      </c>
      <c r="G89" s="82" t="s">
        <v>335</v>
      </c>
      <c r="H89" s="82" t="s">
        <v>35</v>
      </c>
      <c r="I89" s="82" t="s">
        <v>200</v>
      </c>
      <c r="J89" s="83">
        <v>6</v>
      </c>
      <c r="K89" s="83">
        <v>16</v>
      </c>
      <c r="L89" s="83">
        <v>276.88</v>
      </c>
      <c r="M89" s="83">
        <v>276.88</v>
      </c>
      <c r="N89" s="83">
        <v>296.86</v>
      </c>
      <c r="O89" s="83">
        <v>2176.2768000000001</v>
      </c>
      <c r="P89" s="83">
        <v>2333.3196000000003</v>
      </c>
      <c r="Q89" s="178">
        <v>1.0721612250794568</v>
      </c>
      <c r="R89" s="178">
        <v>1</v>
      </c>
    </row>
    <row r="90" spans="1:18">
      <c r="A90" s="82" t="s">
        <v>2</v>
      </c>
      <c r="B90" s="82" t="s">
        <v>260</v>
      </c>
      <c r="C90" s="82" t="s">
        <v>32</v>
      </c>
      <c r="D90" s="82" t="s">
        <v>321</v>
      </c>
      <c r="E90" s="82" t="s">
        <v>488</v>
      </c>
      <c r="F90" s="82" t="s">
        <v>336</v>
      </c>
      <c r="G90" s="82" t="s">
        <v>337</v>
      </c>
      <c r="H90" s="82" t="s">
        <v>46</v>
      </c>
      <c r="I90" s="82" t="s">
        <v>200</v>
      </c>
      <c r="J90" s="83">
        <v>140</v>
      </c>
      <c r="K90" s="83">
        <v>10</v>
      </c>
      <c r="L90" s="83">
        <v>1291.04</v>
      </c>
      <c r="M90" s="83">
        <v>1291.04</v>
      </c>
      <c r="N90" s="83">
        <v>1524.04</v>
      </c>
      <c r="O90" s="83">
        <v>12910.4</v>
      </c>
      <c r="P90" s="83">
        <v>15240.400000000001</v>
      </c>
      <c r="Q90" s="178">
        <v>1.1804746560912134</v>
      </c>
      <c r="R90" s="178">
        <v>1</v>
      </c>
    </row>
    <row r="91" spans="1:18">
      <c r="A91" s="82" t="s">
        <v>2</v>
      </c>
      <c r="B91" s="82" t="s">
        <v>260</v>
      </c>
      <c r="C91" s="82" t="s">
        <v>32</v>
      </c>
      <c r="D91" s="82" t="s">
        <v>321</v>
      </c>
      <c r="E91" s="82" t="s">
        <v>488</v>
      </c>
      <c r="F91" s="82" t="s">
        <v>336</v>
      </c>
      <c r="G91" s="82" t="s">
        <v>337</v>
      </c>
      <c r="H91" s="82" t="s">
        <v>46</v>
      </c>
      <c r="I91" s="82" t="s">
        <v>200</v>
      </c>
      <c r="J91" s="83">
        <v>10</v>
      </c>
      <c r="K91" s="83">
        <v>10</v>
      </c>
      <c r="L91" s="83">
        <v>92.22</v>
      </c>
      <c r="M91" s="83">
        <v>92.22</v>
      </c>
      <c r="N91" s="83">
        <v>108.86</v>
      </c>
      <c r="O91" s="83">
        <v>922.19999999999993</v>
      </c>
      <c r="P91" s="83">
        <v>1088.5999999999999</v>
      </c>
      <c r="Q91" s="178">
        <v>1.1804380828453698</v>
      </c>
      <c r="R91" s="178">
        <v>1</v>
      </c>
    </row>
    <row r="92" spans="1:18">
      <c r="A92" s="82" t="s">
        <v>2</v>
      </c>
      <c r="B92" s="82" t="s">
        <v>260</v>
      </c>
      <c r="C92" s="82" t="s">
        <v>32</v>
      </c>
      <c r="D92" s="82" t="s">
        <v>321</v>
      </c>
      <c r="E92" s="82" t="s">
        <v>488</v>
      </c>
      <c r="F92" s="82" t="s">
        <v>338</v>
      </c>
      <c r="G92" s="82" t="s">
        <v>339</v>
      </c>
      <c r="H92" s="82" t="s">
        <v>18</v>
      </c>
      <c r="I92" s="82" t="s">
        <v>200</v>
      </c>
      <c r="J92" s="83">
        <v>46</v>
      </c>
      <c r="K92" s="83">
        <v>10</v>
      </c>
      <c r="L92" s="83">
        <v>424.2</v>
      </c>
      <c r="M92" s="83">
        <v>424.2</v>
      </c>
      <c r="N92" s="83">
        <v>500.76</v>
      </c>
      <c r="O92" s="83">
        <v>4242.0000000000009</v>
      </c>
      <c r="P92" s="83">
        <v>5007.6000000000013</v>
      </c>
      <c r="Q92" s="178">
        <v>1.1804809052333805</v>
      </c>
      <c r="R92" s="178">
        <v>1</v>
      </c>
    </row>
    <row r="93" spans="1:18">
      <c r="A93" s="82" t="s">
        <v>2</v>
      </c>
      <c r="B93" s="82" t="s">
        <v>260</v>
      </c>
      <c r="C93" s="82" t="s">
        <v>32</v>
      </c>
      <c r="D93" s="82" t="s">
        <v>321</v>
      </c>
      <c r="E93" s="82" t="s">
        <v>488</v>
      </c>
      <c r="F93" s="82" t="s">
        <v>338</v>
      </c>
      <c r="G93" s="82" t="s">
        <v>339</v>
      </c>
      <c r="H93" s="82" t="s">
        <v>18</v>
      </c>
      <c r="I93" s="82" t="s">
        <v>200</v>
      </c>
      <c r="J93" s="83">
        <v>4</v>
      </c>
      <c r="K93" s="83">
        <v>10</v>
      </c>
      <c r="L93" s="83">
        <v>36.89</v>
      </c>
      <c r="M93" s="83">
        <v>36.89</v>
      </c>
      <c r="N93" s="83">
        <v>43.54</v>
      </c>
      <c r="O93" s="83">
        <v>368.90000000000009</v>
      </c>
      <c r="P93" s="83">
        <v>435.40000000000009</v>
      </c>
      <c r="Q93" s="178">
        <v>1.1802656546489563</v>
      </c>
      <c r="R93" s="178">
        <v>1</v>
      </c>
    </row>
    <row r="94" spans="1:18">
      <c r="A94" s="82" t="s">
        <v>2</v>
      </c>
      <c r="B94" s="82" t="s">
        <v>260</v>
      </c>
      <c r="C94" s="82" t="s">
        <v>36</v>
      </c>
      <c r="D94" s="82" t="s">
        <v>340</v>
      </c>
      <c r="E94" s="82" t="s">
        <v>489</v>
      </c>
      <c r="F94" s="82" t="s">
        <v>206</v>
      </c>
      <c r="G94" s="82" t="s">
        <v>341</v>
      </c>
      <c r="H94" s="82" t="s">
        <v>20</v>
      </c>
      <c r="I94" s="82" t="s">
        <v>229</v>
      </c>
      <c r="J94" s="83">
        <v>366</v>
      </c>
      <c r="K94" s="83">
        <v>11</v>
      </c>
      <c r="L94" s="83">
        <v>29497.4</v>
      </c>
      <c r="M94" s="83">
        <v>29497.4</v>
      </c>
      <c r="N94" s="83">
        <v>30348.400000000001</v>
      </c>
      <c r="O94" s="83">
        <v>324471.40000000002</v>
      </c>
      <c r="P94" s="83">
        <v>333832.40000000002</v>
      </c>
      <c r="Q94" s="178">
        <v>1.0288500003390129</v>
      </c>
      <c r="R94" s="178">
        <v>1</v>
      </c>
    </row>
    <row r="95" spans="1:18">
      <c r="A95" s="82" t="s">
        <v>2</v>
      </c>
      <c r="B95" s="82" t="s">
        <v>260</v>
      </c>
      <c r="C95" s="82" t="s">
        <v>36</v>
      </c>
      <c r="D95" s="82" t="s">
        <v>340</v>
      </c>
      <c r="E95" s="82" t="s">
        <v>489</v>
      </c>
      <c r="F95" s="82" t="s">
        <v>206</v>
      </c>
      <c r="G95" s="82" t="s">
        <v>341</v>
      </c>
      <c r="H95" s="82" t="s">
        <v>20</v>
      </c>
      <c r="I95" s="82" t="s">
        <v>229</v>
      </c>
      <c r="J95" s="83">
        <v>26</v>
      </c>
      <c r="K95" s="83">
        <v>11</v>
      </c>
      <c r="L95" s="83">
        <v>2218.19</v>
      </c>
      <c r="M95" s="83">
        <v>2218.19</v>
      </c>
      <c r="N95" s="83">
        <v>2282.1799999999998</v>
      </c>
      <c r="O95" s="83">
        <v>24400.09</v>
      </c>
      <c r="P95" s="83">
        <v>25103.98</v>
      </c>
      <c r="Q95" s="178">
        <v>1.0288478444136886</v>
      </c>
      <c r="R95" s="178">
        <v>1</v>
      </c>
    </row>
    <row r="96" spans="1:18">
      <c r="A96" s="82" t="s">
        <v>2</v>
      </c>
      <c r="B96" s="82" t="s">
        <v>260</v>
      </c>
      <c r="C96" s="82" t="s">
        <v>36</v>
      </c>
      <c r="D96" s="82" t="s">
        <v>342</v>
      </c>
      <c r="E96" s="82" t="s">
        <v>490</v>
      </c>
      <c r="F96" s="82" t="s">
        <v>343</v>
      </c>
      <c r="G96" s="82" t="s">
        <v>344</v>
      </c>
      <c r="H96" s="82" t="s">
        <v>37</v>
      </c>
      <c r="I96" s="82" t="s">
        <v>229</v>
      </c>
      <c r="J96" s="83">
        <v>4</v>
      </c>
      <c r="K96" s="83">
        <v>21.5</v>
      </c>
      <c r="L96" s="83">
        <v>1049.8</v>
      </c>
      <c r="M96" s="83">
        <v>1049.81</v>
      </c>
      <c r="N96" s="83">
        <v>841.34</v>
      </c>
      <c r="O96" s="83">
        <v>22570.914999999994</v>
      </c>
      <c r="P96" s="83">
        <v>18088.809999999998</v>
      </c>
      <c r="Q96" s="178">
        <v>0.80142120955220475</v>
      </c>
      <c r="R96" s="178">
        <v>1.0000095256239283</v>
      </c>
    </row>
    <row r="97" spans="1:18">
      <c r="A97" s="82" t="s">
        <v>2</v>
      </c>
      <c r="B97" s="82" t="s">
        <v>260</v>
      </c>
      <c r="C97" s="82" t="s">
        <v>36</v>
      </c>
      <c r="D97" s="82" t="s">
        <v>342</v>
      </c>
      <c r="E97" s="82" t="s">
        <v>490</v>
      </c>
      <c r="F97" s="82" t="s">
        <v>343</v>
      </c>
      <c r="G97" s="82" t="s">
        <v>344</v>
      </c>
      <c r="H97" s="82" t="s">
        <v>37</v>
      </c>
      <c r="I97" s="82" t="s">
        <v>229</v>
      </c>
      <c r="J97" s="83">
        <v>1</v>
      </c>
      <c r="K97" s="83">
        <v>21.5</v>
      </c>
      <c r="L97" s="83">
        <v>262.45</v>
      </c>
      <c r="M97" s="83">
        <v>247.1</v>
      </c>
      <c r="N97" s="83">
        <v>247.1</v>
      </c>
      <c r="O97" s="83">
        <v>5312.6500000000005</v>
      </c>
      <c r="P97" s="83">
        <v>5312.6500000000005</v>
      </c>
      <c r="Q97" s="178">
        <v>1</v>
      </c>
      <c r="R97" s="178">
        <v>0.94151266907982478</v>
      </c>
    </row>
    <row r="98" spans="1:18">
      <c r="A98" s="82" t="s">
        <v>2</v>
      </c>
      <c r="B98" s="82" t="s">
        <v>260</v>
      </c>
      <c r="C98" s="82" t="s">
        <v>36</v>
      </c>
      <c r="D98" s="82" t="s">
        <v>342</v>
      </c>
      <c r="E98" s="82" t="s">
        <v>490</v>
      </c>
      <c r="F98" s="82" t="s">
        <v>345</v>
      </c>
      <c r="G98" s="82" t="s">
        <v>346</v>
      </c>
      <c r="H98" s="82" t="s">
        <v>37</v>
      </c>
      <c r="I98" s="82" t="s">
        <v>229</v>
      </c>
      <c r="J98" s="83">
        <v>3</v>
      </c>
      <c r="K98" s="83">
        <v>25</v>
      </c>
      <c r="L98" s="83">
        <v>510.78</v>
      </c>
      <c r="M98" s="83">
        <v>510.78</v>
      </c>
      <c r="N98" s="83">
        <v>409.35</v>
      </c>
      <c r="O98" s="83">
        <v>12769.500000000004</v>
      </c>
      <c r="P98" s="83">
        <v>10233.750000000004</v>
      </c>
      <c r="Q98" s="178">
        <v>0.80142135557382832</v>
      </c>
      <c r="R98" s="178">
        <v>1</v>
      </c>
    </row>
    <row r="99" spans="1:18">
      <c r="A99" s="82" t="s">
        <v>2</v>
      </c>
      <c r="B99" s="82" t="s">
        <v>260</v>
      </c>
      <c r="C99" s="82" t="s">
        <v>36</v>
      </c>
      <c r="D99" s="82" t="s">
        <v>342</v>
      </c>
      <c r="E99" s="82" t="s">
        <v>490</v>
      </c>
      <c r="F99" s="82" t="s">
        <v>347</v>
      </c>
      <c r="G99" s="82" t="s">
        <v>348</v>
      </c>
      <c r="H99" s="82" t="s">
        <v>37</v>
      </c>
      <c r="I99" s="82" t="s">
        <v>229</v>
      </c>
      <c r="J99" s="83">
        <v>9</v>
      </c>
      <c r="K99" s="83">
        <v>25</v>
      </c>
      <c r="L99" s="83">
        <v>2483.59</v>
      </c>
      <c r="M99" s="83">
        <v>2483.59</v>
      </c>
      <c r="N99" s="83">
        <v>1990.4</v>
      </c>
      <c r="O99" s="83">
        <v>62089.750000000029</v>
      </c>
      <c r="P99" s="83">
        <v>49760.000000000022</v>
      </c>
      <c r="Q99" s="178">
        <v>0.80142052432164723</v>
      </c>
      <c r="R99" s="178">
        <v>1</v>
      </c>
    </row>
    <row r="100" spans="1:18">
      <c r="A100" s="82" t="s">
        <v>2</v>
      </c>
      <c r="B100" s="82" t="s">
        <v>260</v>
      </c>
      <c r="C100" s="82" t="s">
        <v>36</v>
      </c>
      <c r="D100" s="82" t="s">
        <v>342</v>
      </c>
      <c r="E100" s="82" t="s">
        <v>490</v>
      </c>
      <c r="F100" s="82" t="s">
        <v>349</v>
      </c>
      <c r="G100" s="82" t="s">
        <v>350</v>
      </c>
      <c r="H100" s="82" t="s">
        <v>37</v>
      </c>
      <c r="I100" s="82" t="s">
        <v>229</v>
      </c>
      <c r="J100" s="83">
        <v>3</v>
      </c>
      <c r="K100" s="83">
        <v>25</v>
      </c>
      <c r="L100" s="83">
        <v>55.08</v>
      </c>
      <c r="M100" s="83">
        <v>55.07</v>
      </c>
      <c r="N100" s="83">
        <v>44.13</v>
      </c>
      <c r="O100" s="83">
        <v>1376.7500000000002</v>
      </c>
      <c r="P100" s="83">
        <v>1103.2500000000002</v>
      </c>
      <c r="Q100" s="178">
        <v>0.80134374432540412</v>
      </c>
      <c r="R100" s="178">
        <v>0.99981844589687729</v>
      </c>
    </row>
    <row r="101" spans="1:18">
      <c r="A101" s="82" t="s">
        <v>2</v>
      </c>
      <c r="B101" s="82" t="s">
        <v>260</v>
      </c>
      <c r="C101" s="82" t="s">
        <v>36</v>
      </c>
      <c r="D101" s="82" t="s">
        <v>342</v>
      </c>
      <c r="E101" s="82" t="s">
        <v>490</v>
      </c>
      <c r="F101" s="82" t="s">
        <v>351</v>
      </c>
      <c r="G101" s="82" t="s">
        <v>352</v>
      </c>
      <c r="H101" s="82" t="s">
        <v>38</v>
      </c>
      <c r="I101" s="82" t="s">
        <v>229</v>
      </c>
      <c r="J101" s="83">
        <v>261</v>
      </c>
      <c r="K101" s="83">
        <v>20</v>
      </c>
      <c r="L101" s="83">
        <v>54729.16</v>
      </c>
      <c r="M101" s="83">
        <v>54729.8</v>
      </c>
      <c r="N101" s="83">
        <v>43861.55</v>
      </c>
      <c r="O101" s="83">
        <v>1094596.0000000005</v>
      </c>
      <c r="P101" s="83">
        <v>877231.00000000035</v>
      </c>
      <c r="Q101" s="178">
        <v>0.80141988459669145</v>
      </c>
      <c r="R101" s="178">
        <v>1.000011693948893</v>
      </c>
    </row>
    <row r="102" spans="1:18">
      <c r="A102" s="82" t="s">
        <v>2</v>
      </c>
      <c r="B102" s="82" t="s">
        <v>260</v>
      </c>
      <c r="C102" s="82" t="s">
        <v>36</v>
      </c>
      <c r="D102" s="82" t="s">
        <v>342</v>
      </c>
      <c r="E102" s="82" t="s">
        <v>490</v>
      </c>
      <c r="F102" s="82" t="s">
        <v>351</v>
      </c>
      <c r="G102" s="82" t="s">
        <v>352</v>
      </c>
      <c r="H102" s="82" t="s">
        <v>38</v>
      </c>
      <c r="I102" s="82" t="s">
        <v>229</v>
      </c>
      <c r="J102" s="83">
        <v>14</v>
      </c>
      <c r="K102" s="83">
        <v>20</v>
      </c>
      <c r="L102" s="83">
        <v>2935.66</v>
      </c>
      <c r="M102" s="83">
        <v>2935.7</v>
      </c>
      <c r="N102" s="83">
        <v>2935.7</v>
      </c>
      <c r="O102" s="83">
        <v>58713.999999999978</v>
      </c>
      <c r="P102" s="83">
        <v>58713.999999999978</v>
      </c>
      <c r="Q102" s="178">
        <v>1</v>
      </c>
      <c r="R102" s="178">
        <v>1.000013625556093</v>
      </c>
    </row>
    <row r="103" spans="1:18">
      <c r="A103" s="82" t="s">
        <v>2</v>
      </c>
      <c r="B103" s="82" t="s">
        <v>260</v>
      </c>
      <c r="C103" s="82" t="s">
        <v>36</v>
      </c>
      <c r="D103" s="82" t="s">
        <v>342</v>
      </c>
      <c r="E103" s="82" t="s">
        <v>490</v>
      </c>
      <c r="F103" s="82" t="s">
        <v>353</v>
      </c>
      <c r="G103" s="82" t="s">
        <v>354</v>
      </c>
      <c r="H103" s="82" t="s">
        <v>38</v>
      </c>
      <c r="I103" s="82" t="s">
        <v>229</v>
      </c>
      <c r="J103" s="83">
        <v>436</v>
      </c>
      <c r="K103" s="83">
        <v>20</v>
      </c>
      <c r="L103" s="83">
        <v>103811.6</v>
      </c>
      <c r="M103" s="83">
        <v>103811.31</v>
      </c>
      <c r="N103" s="83">
        <v>83196.460000000006</v>
      </c>
      <c r="O103" s="83">
        <v>2076226.1999999995</v>
      </c>
      <c r="P103" s="83">
        <v>1663929.1999999997</v>
      </c>
      <c r="Q103" s="178">
        <v>0.80141999942010178</v>
      </c>
      <c r="R103" s="178">
        <v>0.9999972064778887</v>
      </c>
    </row>
    <row r="104" spans="1:18">
      <c r="A104" s="82" t="s">
        <v>2</v>
      </c>
      <c r="B104" s="82" t="s">
        <v>260</v>
      </c>
      <c r="C104" s="82" t="s">
        <v>36</v>
      </c>
      <c r="D104" s="82" t="s">
        <v>342</v>
      </c>
      <c r="E104" s="82" t="s">
        <v>490</v>
      </c>
      <c r="F104" s="82" t="s">
        <v>353</v>
      </c>
      <c r="G104" s="82" t="s">
        <v>354</v>
      </c>
      <c r="H104" s="82" t="s">
        <v>38</v>
      </c>
      <c r="I104" s="82" t="s">
        <v>229</v>
      </c>
      <c r="J104" s="83">
        <v>7</v>
      </c>
      <c r="K104" s="83">
        <v>20</v>
      </c>
      <c r="L104" s="83">
        <v>1666.7</v>
      </c>
      <c r="M104" s="83">
        <v>1666.7</v>
      </c>
      <c r="N104" s="83">
        <v>1666.7</v>
      </c>
      <c r="O104" s="83">
        <v>33334.000000000007</v>
      </c>
      <c r="P104" s="83">
        <v>33334.000000000007</v>
      </c>
      <c r="Q104" s="178">
        <v>1</v>
      </c>
      <c r="R104" s="178">
        <v>1</v>
      </c>
    </row>
    <row r="105" spans="1:18">
      <c r="A105" s="82" t="s">
        <v>2</v>
      </c>
      <c r="B105" s="82" t="s">
        <v>260</v>
      </c>
      <c r="C105" s="82" t="s">
        <v>36</v>
      </c>
      <c r="D105" s="82" t="s">
        <v>342</v>
      </c>
      <c r="E105" s="82" t="s">
        <v>490</v>
      </c>
      <c r="F105" s="82" t="s">
        <v>355</v>
      </c>
      <c r="G105" s="82" t="s">
        <v>356</v>
      </c>
      <c r="H105" s="82" t="s">
        <v>39</v>
      </c>
      <c r="I105" s="82" t="s">
        <v>229</v>
      </c>
      <c r="J105" s="83">
        <v>1</v>
      </c>
      <c r="K105" s="83">
        <v>14.5</v>
      </c>
      <c r="L105" s="83">
        <v>66.7</v>
      </c>
      <c r="M105" s="83">
        <v>66.7</v>
      </c>
      <c r="N105" s="83">
        <v>53.45</v>
      </c>
      <c r="O105" s="83">
        <v>967.15623947614608</v>
      </c>
      <c r="P105" s="83">
        <v>775.0300000000002</v>
      </c>
      <c r="Q105" s="178">
        <v>0.80134932533733139</v>
      </c>
      <c r="R105" s="178">
        <v>1</v>
      </c>
    </row>
    <row r="106" spans="1:18">
      <c r="A106" s="82" t="s">
        <v>2</v>
      </c>
      <c r="B106" s="82" t="s">
        <v>260</v>
      </c>
      <c r="C106" s="82" t="s">
        <v>36</v>
      </c>
      <c r="D106" s="82" t="s">
        <v>342</v>
      </c>
      <c r="E106" s="82" t="s">
        <v>490</v>
      </c>
      <c r="F106" s="82" t="s">
        <v>357</v>
      </c>
      <c r="G106" s="82" t="s">
        <v>358</v>
      </c>
      <c r="H106" s="82" t="s">
        <v>35</v>
      </c>
      <c r="I106" s="82" t="s">
        <v>229</v>
      </c>
      <c r="J106" s="83">
        <v>6</v>
      </c>
      <c r="K106" s="83">
        <v>16</v>
      </c>
      <c r="L106" s="83">
        <v>224.55</v>
      </c>
      <c r="M106" s="83">
        <v>224.57</v>
      </c>
      <c r="N106" s="83">
        <v>179.97</v>
      </c>
      <c r="O106" s="83">
        <v>1765.1202000000008</v>
      </c>
      <c r="P106" s="83">
        <v>1414.5642000000007</v>
      </c>
      <c r="Q106" s="178">
        <v>0.80139822772409497</v>
      </c>
      <c r="R106" s="178">
        <v>1.0000890670229348</v>
      </c>
    </row>
    <row r="107" spans="1:18">
      <c r="A107" s="82" t="s">
        <v>2</v>
      </c>
      <c r="B107" s="82" t="s">
        <v>260</v>
      </c>
      <c r="C107" s="82" t="s">
        <v>36</v>
      </c>
      <c r="D107" s="82" t="s">
        <v>342</v>
      </c>
      <c r="E107" s="82" t="s">
        <v>490</v>
      </c>
      <c r="F107" s="82" t="s">
        <v>206</v>
      </c>
      <c r="G107" s="82" t="s">
        <v>341</v>
      </c>
      <c r="H107" s="82" t="s">
        <v>20</v>
      </c>
      <c r="I107" s="82" t="s">
        <v>229</v>
      </c>
      <c r="J107" s="83">
        <v>172</v>
      </c>
      <c r="K107" s="83">
        <v>11</v>
      </c>
      <c r="L107" s="83">
        <v>13588.27</v>
      </c>
      <c r="M107" s="83">
        <v>13588.86</v>
      </c>
      <c r="N107" s="83">
        <v>13097.89</v>
      </c>
      <c r="O107" s="83">
        <v>149477.46</v>
      </c>
      <c r="P107" s="83">
        <v>144076.78999999998</v>
      </c>
      <c r="Q107" s="178">
        <v>0.96386966971475152</v>
      </c>
      <c r="R107" s="178">
        <v>1.0000434198025208</v>
      </c>
    </row>
    <row r="108" spans="1:18">
      <c r="A108" s="82" t="s">
        <v>2</v>
      </c>
      <c r="B108" s="82" t="s">
        <v>260</v>
      </c>
      <c r="C108" s="82" t="s">
        <v>36</v>
      </c>
      <c r="D108" s="82" t="s">
        <v>342</v>
      </c>
      <c r="E108" s="82" t="s">
        <v>490</v>
      </c>
      <c r="F108" s="82" t="s">
        <v>206</v>
      </c>
      <c r="G108" s="82" t="s">
        <v>341</v>
      </c>
      <c r="H108" s="82" t="s">
        <v>20</v>
      </c>
      <c r="I108" s="82" t="s">
        <v>229</v>
      </c>
      <c r="J108" s="83">
        <v>4</v>
      </c>
      <c r="K108" s="83">
        <v>11</v>
      </c>
      <c r="L108" s="83">
        <v>316.56</v>
      </c>
      <c r="M108" s="83">
        <v>316.58</v>
      </c>
      <c r="N108" s="83">
        <v>316.58</v>
      </c>
      <c r="O108" s="83">
        <v>3482.3799999999997</v>
      </c>
      <c r="P108" s="83">
        <v>3482.3799999999997</v>
      </c>
      <c r="Q108" s="178">
        <v>1</v>
      </c>
      <c r="R108" s="178">
        <v>1.0000631791761434</v>
      </c>
    </row>
    <row r="109" spans="1:18">
      <c r="A109" s="82" t="s">
        <v>2</v>
      </c>
      <c r="B109" s="82" t="s">
        <v>260</v>
      </c>
      <c r="C109" s="82" t="s">
        <v>36</v>
      </c>
      <c r="D109" s="82" t="s">
        <v>342</v>
      </c>
      <c r="E109" s="82" t="s">
        <v>490</v>
      </c>
      <c r="F109" s="82" t="s">
        <v>359</v>
      </c>
      <c r="G109" s="82" t="s">
        <v>360</v>
      </c>
      <c r="H109" s="82" t="s">
        <v>163</v>
      </c>
      <c r="I109" s="82" t="s">
        <v>229</v>
      </c>
      <c r="J109" s="83">
        <v>35</v>
      </c>
      <c r="K109" s="83">
        <v>20</v>
      </c>
      <c r="L109" s="83">
        <v>2624.78</v>
      </c>
      <c r="M109" s="83">
        <v>2624.63</v>
      </c>
      <c r="N109" s="83">
        <v>2103.4299999999998</v>
      </c>
      <c r="O109" s="83">
        <v>52492.600000000006</v>
      </c>
      <c r="P109" s="83">
        <v>42068.6</v>
      </c>
      <c r="Q109" s="178">
        <v>0.80141962867146976</v>
      </c>
      <c r="R109" s="178">
        <v>0.99994285235334002</v>
      </c>
    </row>
    <row r="110" spans="1:18">
      <c r="A110" s="82" t="s">
        <v>2</v>
      </c>
      <c r="B110" s="82" t="s">
        <v>260</v>
      </c>
      <c r="C110" s="82" t="s">
        <v>36</v>
      </c>
      <c r="D110" s="82" t="s">
        <v>342</v>
      </c>
      <c r="E110" s="82" t="s">
        <v>490</v>
      </c>
      <c r="F110" s="82" t="s">
        <v>359</v>
      </c>
      <c r="G110" s="82" t="s">
        <v>360</v>
      </c>
      <c r="H110" s="82" t="s">
        <v>163</v>
      </c>
      <c r="I110" s="82" t="s">
        <v>229</v>
      </c>
      <c r="J110" s="83">
        <v>1</v>
      </c>
      <c r="K110" s="83">
        <v>20</v>
      </c>
      <c r="L110" s="83">
        <v>75.430000000000007</v>
      </c>
      <c r="M110" s="83">
        <v>75.430000000000007</v>
      </c>
      <c r="N110" s="83">
        <v>75.430000000000007</v>
      </c>
      <c r="O110" s="83">
        <v>1508.6000000000008</v>
      </c>
      <c r="P110" s="83">
        <v>1508.6000000000008</v>
      </c>
      <c r="Q110" s="178">
        <v>1</v>
      </c>
      <c r="R110" s="178">
        <v>1</v>
      </c>
    </row>
    <row r="111" spans="1:18">
      <c r="A111" s="82" t="s">
        <v>2</v>
      </c>
      <c r="B111" s="82" t="s">
        <v>260</v>
      </c>
      <c r="C111" s="82" t="s">
        <v>36</v>
      </c>
      <c r="D111" s="82" t="s">
        <v>361</v>
      </c>
      <c r="E111" s="82" t="s">
        <v>490</v>
      </c>
      <c r="F111" s="82" t="s">
        <v>362</v>
      </c>
      <c r="G111" s="82" t="s">
        <v>363</v>
      </c>
      <c r="H111" s="82" t="s">
        <v>9</v>
      </c>
      <c r="I111" s="82" t="s">
        <v>364</v>
      </c>
      <c r="J111" s="83">
        <v>32067</v>
      </c>
      <c r="K111" s="83">
        <v>20</v>
      </c>
      <c r="L111" s="83">
        <v>1995.05</v>
      </c>
      <c r="M111" s="83">
        <v>1995.04</v>
      </c>
      <c r="N111" s="83">
        <v>1901.36</v>
      </c>
      <c r="O111" s="83">
        <v>39900.80000000001</v>
      </c>
      <c r="P111" s="83">
        <v>38027.200000000004</v>
      </c>
      <c r="Q111" s="178">
        <v>0.95304354799903757</v>
      </c>
      <c r="R111" s="178">
        <v>0.99999498759429584</v>
      </c>
    </row>
    <row r="112" spans="1:18">
      <c r="A112" s="82" t="s">
        <v>2</v>
      </c>
      <c r="B112" s="82" t="s">
        <v>260</v>
      </c>
      <c r="C112" s="82" t="s">
        <v>36</v>
      </c>
      <c r="D112" s="82" t="s">
        <v>361</v>
      </c>
      <c r="E112" s="82" t="s">
        <v>490</v>
      </c>
      <c r="F112" s="82" t="s">
        <v>9</v>
      </c>
      <c r="G112" s="82" t="s">
        <v>365</v>
      </c>
      <c r="H112" s="82" t="s">
        <v>9</v>
      </c>
      <c r="I112" s="82" t="s">
        <v>364</v>
      </c>
      <c r="J112" s="83">
        <v>55784</v>
      </c>
      <c r="K112" s="83">
        <v>20</v>
      </c>
      <c r="L112" s="83">
        <v>4566.6000000000004</v>
      </c>
      <c r="M112" s="83">
        <v>4566.57</v>
      </c>
      <c r="N112" s="83">
        <v>4352.12</v>
      </c>
      <c r="O112" s="83">
        <v>91331.4</v>
      </c>
      <c r="P112" s="83">
        <v>87042.4</v>
      </c>
      <c r="Q112" s="178">
        <v>0.95303915192365385</v>
      </c>
      <c r="R112" s="178">
        <v>0.99999343056102996</v>
      </c>
    </row>
    <row r="113" spans="1:18">
      <c r="A113" s="82" t="s">
        <v>2</v>
      </c>
      <c r="B113" s="82" t="s">
        <v>260</v>
      </c>
      <c r="C113" s="82" t="s">
        <v>36</v>
      </c>
      <c r="D113" s="82" t="s">
        <v>361</v>
      </c>
      <c r="E113" s="82" t="s">
        <v>490</v>
      </c>
      <c r="F113" s="82" t="s">
        <v>9</v>
      </c>
      <c r="G113" s="82" t="s">
        <v>365</v>
      </c>
      <c r="H113" s="82" t="s">
        <v>9</v>
      </c>
      <c r="I113" s="82" t="s">
        <v>364</v>
      </c>
      <c r="J113" s="83">
        <v>3245</v>
      </c>
      <c r="K113" s="83">
        <v>20</v>
      </c>
      <c r="L113" s="83">
        <v>265.64</v>
      </c>
      <c r="M113" s="83">
        <v>265.64</v>
      </c>
      <c r="N113" s="83">
        <v>265.64</v>
      </c>
      <c r="O113" s="83">
        <v>5312.8</v>
      </c>
      <c r="P113" s="83">
        <v>5312.8</v>
      </c>
      <c r="Q113" s="178">
        <v>1</v>
      </c>
      <c r="R113" s="178">
        <v>1</v>
      </c>
    </row>
    <row r="114" spans="1:18">
      <c r="A114" s="82" t="s">
        <v>2</v>
      </c>
      <c r="B114" s="82" t="s">
        <v>260</v>
      </c>
      <c r="C114" s="82" t="s">
        <v>36</v>
      </c>
      <c r="D114" s="82" t="s">
        <v>361</v>
      </c>
      <c r="E114" s="82" t="s">
        <v>490</v>
      </c>
      <c r="F114" s="82" t="s">
        <v>366</v>
      </c>
      <c r="G114" s="82" t="s">
        <v>367</v>
      </c>
      <c r="H114" s="82" t="s">
        <v>15</v>
      </c>
      <c r="I114" s="82" t="s">
        <v>368</v>
      </c>
      <c r="J114" s="83">
        <v>71290</v>
      </c>
      <c r="K114" s="83">
        <v>30</v>
      </c>
      <c r="L114" s="83">
        <v>8044.46</v>
      </c>
      <c r="M114" s="83">
        <v>8044.49</v>
      </c>
      <c r="N114" s="83">
        <v>7753.84</v>
      </c>
      <c r="O114" s="83">
        <v>241334.69999999992</v>
      </c>
      <c r="P114" s="83">
        <v>232615.19999999992</v>
      </c>
      <c r="Q114" s="178">
        <v>0.96386967974352633</v>
      </c>
      <c r="R114" s="178">
        <v>1.0000037292745567</v>
      </c>
    </row>
    <row r="115" spans="1:18">
      <c r="A115" s="82" t="s">
        <v>2</v>
      </c>
      <c r="B115" s="82" t="s">
        <v>260</v>
      </c>
      <c r="C115" s="82" t="s">
        <v>36</v>
      </c>
      <c r="D115" s="82" t="s">
        <v>361</v>
      </c>
      <c r="E115" s="82" t="s">
        <v>490</v>
      </c>
      <c r="F115" s="82" t="s">
        <v>366</v>
      </c>
      <c r="G115" s="82" t="s">
        <v>367</v>
      </c>
      <c r="H115" s="82" t="s">
        <v>15</v>
      </c>
      <c r="I115" s="82" t="s">
        <v>368</v>
      </c>
      <c r="J115" s="83">
        <v>3030</v>
      </c>
      <c r="K115" s="83">
        <v>30</v>
      </c>
      <c r="L115" s="83">
        <v>424.17</v>
      </c>
      <c r="M115" s="83">
        <v>424.17</v>
      </c>
      <c r="N115" s="83">
        <v>424.17</v>
      </c>
      <c r="O115" s="83">
        <v>12725.1</v>
      </c>
      <c r="P115" s="83">
        <v>12725.1</v>
      </c>
      <c r="Q115" s="178">
        <v>1</v>
      </c>
      <c r="R115" s="178">
        <v>1</v>
      </c>
    </row>
    <row r="116" spans="1:18">
      <c r="A116" s="82" t="s">
        <v>2</v>
      </c>
      <c r="B116" s="82" t="s">
        <v>260</v>
      </c>
      <c r="C116" s="82" t="s">
        <v>36</v>
      </c>
      <c r="D116" s="82" t="s">
        <v>361</v>
      </c>
      <c r="E116" s="82" t="s">
        <v>490</v>
      </c>
      <c r="F116" s="82" t="s">
        <v>369</v>
      </c>
      <c r="G116" s="82" t="s">
        <v>370</v>
      </c>
      <c r="H116" s="82" t="s">
        <v>164</v>
      </c>
      <c r="I116" s="82" t="s">
        <v>364</v>
      </c>
      <c r="J116" s="83">
        <v>3692.38</v>
      </c>
      <c r="K116" s="83">
        <v>20</v>
      </c>
      <c r="L116" s="83">
        <v>4028.17</v>
      </c>
      <c r="M116" s="83">
        <v>4028.16</v>
      </c>
      <c r="N116" s="83">
        <v>3795.37</v>
      </c>
      <c r="O116" s="83">
        <v>80563.200000000012</v>
      </c>
      <c r="P116" s="83">
        <v>75907.400000000009</v>
      </c>
      <c r="Q116" s="178">
        <v>0.94220934620273278</v>
      </c>
      <c r="R116" s="178">
        <v>0.99999751748312504</v>
      </c>
    </row>
    <row r="117" spans="1:18">
      <c r="A117" s="82" t="s">
        <v>2</v>
      </c>
      <c r="B117" s="82" t="s">
        <v>260</v>
      </c>
      <c r="C117" s="82" t="s">
        <v>36</v>
      </c>
      <c r="D117" s="82" t="s">
        <v>361</v>
      </c>
      <c r="E117" s="82" t="s">
        <v>490</v>
      </c>
      <c r="F117" s="82" t="s">
        <v>371</v>
      </c>
      <c r="G117" s="82" t="s">
        <v>372</v>
      </c>
      <c r="H117" s="82" t="s">
        <v>10</v>
      </c>
      <c r="I117" s="82" t="s">
        <v>368</v>
      </c>
      <c r="J117" s="83">
        <v>789</v>
      </c>
      <c r="K117" s="83">
        <v>30</v>
      </c>
      <c r="L117" s="83">
        <v>49.41</v>
      </c>
      <c r="M117" s="83">
        <v>49.42</v>
      </c>
      <c r="N117" s="83">
        <v>39.61</v>
      </c>
      <c r="O117" s="83">
        <v>1482.5999999999997</v>
      </c>
      <c r="P117" s="83">
        <v>1188.2999999999997</v>
      </c>
      <c r="Q117" s="178">
        <v>0.801497369486038</v>
      </c>
      <c r="R117" s="178">
        <v>1.0002023881805304</v>
      </c>
    </row>
    <row r="118" spans="1:18">
      <c r="A118" s="82" t="s">
        <v>2</v>
      </c>
      <c r="B118" s="82" t="s">
        <v>260</v>
      </c>
      <c r="C118" s="82" t="s">
        <v>36</v>
      </c>
      <c r="D118" s="82" t="s">
        <v>361</v>
      </c>
      <c r="E118" s="82" t="s">
        <v>490</v>
      </c>
      <c r="F118" s="82" t="s">
        <v>10</v>
      </c>
      <c r="G118" s="82" t="s">
        <v>373</v>
      </c>
      <c r="H118" s="82" t="s">
        <v>10</v>
      </c>
      <c r="I118" s="82" t="s">
        <v>368</v>
      </c>
      <c r="J118" s="83">
        <v>150</v>
      </c>
      <c r="K118" s="83">
        <v>30</v>
      </c>
      <c r="L118" s="83">
        <v>6.63</v>
      </c>
      <c r="M118" s="83">
        <v>6.63</v>
      </c>
      <c r="N118" s="83">
        <v>5.31</v>
      </c>
      <c r="O118" s="83">
        <v>198.90000000000006</v>
      </c>
      <c r="P118" s="83">
        <v>159.30000000000004</v>
      </c>
      <c r="Q118" s="178">
        <v>0.80090497737556554</v>
      </c>
      <c r="R118" s="178">
        <v>1</v>
      </c>
    </row>
    <row r="119" spans="1:18">
      <c r="A119" s="82" t="s">
        <v>2</v>
      </c>
      <c r="B119" s="82" t="s">
        <v>196</v>
      </c>
      <c r="C119" s="82" t="s">
        <v>40</v>
      </c>
      <c r="D119" s="82" t="s">
        <v>4</v>
      </c>
      <c r="E119" s="82" t="s">
        <v>485</v>
      </c>
      <c r="F119" s="82" t="s">
        <v>366</v>
      </c>
      <c r="G119" s="82" t="s">
        <v>374</v>
      </c>
      <c r="H119" s="82" t="s">
        <v>15</v>
      </c>
      <c r="I119" s="82" t="s">
        <v>375</v>
      </c>
      <c r="J119" s="83">
        <v>84134</v>
      </c>
      <c r="K119" s="83">
        <v>30</v>
      </c>
      <c r="L119" s="83">
        <v>28743.47</v>
      </c>
      <c r="M119" s="83">
        <v>28743.47</v>
      </c>
      <c r="N119" s="83">
        <v>28743.47</v>
      </c>
      <c r="O119" s="83">
        <v>862304.09999999951</v>
      </c>
      <c r="P119" s="83">
        <v>862304.09999999951</v>
      </c>
      <c r="Q119" s="178">
        <v>1</v>
      </c>
      <c r="R119" s="178">
        <v>1</v>
      </c>
    </row>
    <row r="120" spans="1:18">
      <c r="A120" s="82" t="s">
        <v>2</v>
      </c>
      <c r="B120" s="82" t="s">
        <v>196</v>
      </c>
      <c r="C120" s="82" t="s">
        <v>40</v>
      </c>
      <c r="D120" s="82" t="s">
        <v>4</v>
      </c>
      <c r="E120" s="82" t="s">
        <v>485</v>
      </c>
      <c r="F120" s="82" t="s">
        <v>33</v>
      </c>
      <c r="G120" s="82" t="s">
        <v>376</v>
      </c>
      <c r="H120" s="82" t="s">
        <v>33</v>
      </c>
      <c r="I120" s="82" t="s">
        <v>377</v>
      </c>
      <c r="J120" s="83">
        <v>613</v>
      </c>
      <c r="K120" s="83">
        <v>10</v>
      </c>
      <c r="L120" s="83">
        <v>3347.33</v>
      </c>
      <c r="M120" s="83">
        <v>3347.19</v>
      </c>
      <c r="N120" s="83">
        <v>3347.19</v>
      </c>
      <c r="O120" s="83">
        <v>33471.899999999994</v>
      </c>
      <c r="P120" s="83">
        <v>33471.899999999994</v>
      </c>
      <c r="Q120" s="178">
        <v>1</v>
      </c>
      <c r="R120" s="178">
        <v>0.99995817562056932</v>
      </c>
    </row>
    <row r="121" spans="1:18">
      <c r="A121" s="82" t="s">
        <v>2</v>
      </c>
      <c r="B121" s="82" t="s">
        <v>196</v>
      </c>
      <c r="C121" s="82" t="s">
        <v>40</v>
      </c>
      <c r="D121" s="82" t="s">
        <v>4</v>
      </c>
      <c r="E121" s="82" t="s">
        <v>485</v>
      </c>
      <c r="F121" s="82" t="s">
        <v>10</v>
      </c>
      <c r="G121" s="82" t="s">
        <v>378</v>
      </c>
      <c r="H121" s="82" t="s">
        <v>10</v>
      </c>
      <c r="I121" s="82" t="s">
        <v>375</v>
      </c>
      <c r="J121" s="83">
        <v>7560</v>
      </c>
      <c r="K121" s="83">
        <v>20</v>
      </c>
      <c r="L121" s="83">
        <v>757.72</v>
      </c>
      <c r="M121" s="83">
        <v>891.44</v>
      </c>
      <c r="N121" s="83">
        <v>891.44</v>
      </c>
      <c r="O121" s="83">
        <v>17828.800000000007</v>
      </c>
      <c r="P121" s="83">
        <v>17828.800000000007</v>
      </c>
      <c r="Q121" s="178">
        <v>1</v>
      </c>
      <c r="R121" s="178">
        <v>1.1764767988175051</v>
      </c>
    </row>
    <row r="122" spans="1:18">
      <c r="A122" s="82" t="s">
        <v>2</v>
      </c>
      <c r="B122" s="82" t="s">
        <v>197</v>
      </c>
      <c r="C122" s="82" t="s">
        <v>43</v>
      </c>
      <c r="D122" s="82" t="s">
        <v>379</v>
      </c>
      <c r="E122" s="82" t="s">
        <v>491</v>
      </c>
      <c r="F122" s="82" t="s">
        <v>380</v>
      </c>
      <c r="G122" s="82" t="s">
        <v>381</v>
      </c>
      <c r="H122" s="82" t="s">
        <v>30</v>
      </c>
      <c r="I122" s="82" t="s">
        <v>200</v>
      </c>
      <c r="J122" s="83">
        <v>57</v>
      </c>
      <c r="K122" s="83">
        <v>10</v>
      </c>
      <c r="L122" s="83">
        <v>390.8</v>
      </c>
      <c r="M122" s="83">
        <v>390.8</v>
      </c>
      <c r="N122" s="83">
        <v>428</v>
      </c>
      <c r="O122" s="83">
        <v>3908.0000000000005</v>
      </c>
      <c r="P122" s="83">
        <v>4280</v>
      </c>
      <c r="Q122" s="178">
        <v>1.0951893551688843</v>
      </c>
      <c r="R122" s="178">
        <v>1</v>
      </c>
    </row>
    <row r="123" spans="1:18">
      <c r="A123" s="82" t="s">
        <v>2</v>
      </c>
      <c r="B123" s="82" t="s">
        <v>197</v>
      </c>
      <c r="C123" s="82" t="s">
        <v>43</v>
      </c>
      <c r="D123" s="82" t="s">
        <v>379</v>
      </c>
      <c r="E123" s="82" t="s">
        <v>491</v>
      </c>
      <c r="F123" s="82" t="s">
        <v>382</v>
      </c>
      <c r="G123" s="82" t="s">
        <v>383</v>
      </c>
      <c r="H123" s="82" t="s">
        <v>18</v>
      </c>
      <c r="I123" s="82" t="s">
        <v>200</v>
      </c>
      <c r="J123" s="83">
        <v>29</v>
      </c>
      <c r="K123" s="83">
        <v>10</v>
      </c>
      <c r="L123" s="83">
        <v>358.44</v>
      </c>
      <c r="M123" s="83">
        <v>358.54</v>
      </c>
      <c r="N123" s="83">
        <v>392.18</v>
      </c>
      <c r="O123" s="83">
        <v>3585.3999999999996</v>
      </c>
      <c r="P123" s="83">
        <v>3921.7999999999993</v>
      </c>
      <c r="Q123" s="178">
        <v>1.0938249567691192</v>
      </c>
      <c r="R123" s="178">
        <v>1.0002789867202322</v>
      </c>
    </row>
    <row r="124" spans="1:18">
      <c r="A124" s="82" t="s">
        <v>2</v>
      </c>
      <c r="B124" s="82" t="s">
        <v>197</v>
      </c>
      <c r="C124" s="82" t="s">
        <v>43</v>
      </c>
      <c r="D124" s="82" t="s">
        <v>379</v>
      </c>
      <c r="E124" s="82" t="s">
        <v>491</v>
      </c>
      <c r="F124" s="82" t="s">
        <v>35</v>
      </c>
      <c r="G124" s="82" t="s">
        <v>384</v>
      </c>
      <c r="H124" s="82" t="s">
        <v>35</v>
      </c>
      <c r="I124" s="82" t="s">
        <v>200</v>
      </c>
      <c r="J124" s="83">
        <v>2</v>
      </c>
      <c r="K124" s="83">
        <v>16</v>
      </c>
      <c r="L124" s="83">
        <v>81</v>
      </c>
      <c r="M124" s="83">
        <v>81</v>
      </c>
      <c r="N124" s="83">
        <v>84.22</v>
      </c>
      <c r="O124" s="83">
        <v>636.66</v>
      </c>
      <c r="P124" s="83">
        <v>661.9692</v>
      </c>
      <c r="Q124" s="178">
        <v>1.0397530864197531</v>
      </c>
      <c r="R124" s="178">
        <v>1</v>
      </c>
    </row>
    <row r="125" spans="1:18">
      <c r="A125" s="82" t="s">
        <v>2</v>
      </c>
      <c r="B125" s="82" t="s">
        <v>197</v>
      </c>
      <c r="C125" s="82" t="s">
        <v>43</v>
      </c>
      <c r="D125" s="82" t="s">
        <v>385</v>
      </c>
      <c r="E125" s="82" t="s">
        <v>492</v>
      </c>
      <c r="F125" s="82" t="s">
        <v>33</v>
      </c>
      <c r="G125" s="82" t="s">
        <v>386</v>
      </c>
      <c r="H125" s="82" t="s">
        <v>33</v>
      </c>
      <c r="I125" s="82" t="s">
        <v>377</v>
      </c>
      <c r="J125" s="83">
        <v>1240</v>
      </c>
      <c r="K125" s="83">
        <v>15</v>
      </c>
      <c r="L125" s="83">
        <v>3966.03</v>
      </c>
      <c r="M125" s="83">
        <v>3966.02</v>
      </c>
      <c r="N125" s="83">
        <v>3779.77</v>
      </c>
      <c r="O125" s="83">
        <v>59490.299999999981</v>
      </c>
      <c r="P125" s="83">
        <v>56696.549999999981</v>
      </c>
      <c r="Q125" s="178">
        <v>0.95303856258919517</v>
      </c>
      <c r="R125" s="178">
        <v>0.99999747858689914</v>
      </c>
    </row>
    <row r="126" spans="1:18">
      <c r="A126" s="82" t="s">
        <v>2</v>
      </c>
      <c r="B126" s="82" t="s">
        <v>197</v>
      </c>
      <c r="C126" s="82" t="s">
        <v>43</v>
      </c>
      <c r="D126" s="82" t="s">
        <v>221</v>
      </c>
      <c r="E126" s="82" t="s">
        <v>492</v>
      </c>
      <c r="F126" s="82" t="s">
        <v>387</v>
      </c>
      <c r="G126" s="82" t="s">
        <v>388</v>
      </c>
      <c r="H126" s="82" t="s">
        <v>165</v>
      </c>
      <c r="I126" s="82" t="s">
        <v>389</v>
      </c>
      <c r="J126" s="83">
        <v>5506.96</v>
      </c>
      <c r="K126" s="83">
        <v>16</v>
      </c>
      <c r="L126" s="83">
        <v>7317.65</v>
      </c>
      <c r="M126" s="83">
        <v>7317.65</v>
      </c>
      <c r="N126" s="83">
        <v>6894.76</v>
      </c>
      <c r="O126" s="83">
        <v>117082.39999999997</v>
      </c>
      <c r="P126" s="83">
        <v>110316.15999999997</v>
      </c>
      <c r="Q126" s="178">
        <v>0.94220958914405584</v>
      </c>
      <c r="R126" s="178">
        <v>1</v>
      </c>
    </row>
    <row r="127" spans="1:18">
      <c r="A127" s="82" t="s">
        <v>2</v>
      </c>
      <c r="B127" s="82" t="s">
        <v>197</v>
      </c>
      <c r="C127" s="82" t="s">
        <v>43</v>
      </c>
      <c r="D127" s="82" t="s">
        <v>221</v>
      </c>
      <c r="E127" s="82" t="s">
        <v>492</v>
      </c>
      <c r="F127" s="82" t="s">
        <v>390</v>
      </c>
      <c r="G127" s="82" t="s">
        <v>391</v>
      </c>
      <c r="H127" s="82" t="s">
        <v>27</v>
      </c>
      <c r="I127" s="82" t="s">
        <v>389</v>
      </c>
      <c r="J127" s="83">
        <v>5506.96</v>
      </c>
      <c r="K127" s="83">
        <v>3</v>
      </c>
      <c r="L127" s="83">
        <v>2581.38</v>
      </c>
      <c r="M127" s="83">
        <v>2581.38</v>
      </c>
      <c r="N127" s="83">
        <v>2432.1999999999998</v>
      </c>
      <c r="O127" s="83">
        <v>7744.14</v>
      </c>
      <c r="P127" s="83">
        <v>7296.5999999999995</v>
      </c>
      <c r="Q127" s="178">
        <v>0.94220920592861168</v>
      </c>
      <c r="R127" s="178">
        <v>1</v>
      </c>
    </row>
    <row r="128" spans="1:18">
      <c r="A128" s="82" t="s">
        <v>2</v>
      </c>
      <c r="B128" s="82" t="s">
        <v>208</v>
      </c>
      <c r="C128" s="82" t="s">
        <v>43</v>
      </c>
      <c r="D128" s="82" t="s">
        <v>385</v>
      </c>
      <c r="E128" s="82" t="s">
        <v>492</v>
      </c>
      <c r="F128" s="82" t="s">
        <v>392</v>
      </c>
      <c r="G128" s="82" t="s">
        <v>393</v>
      </c>
      <c r="H128" s="82" t="s">
        <v>166</v>
      </c>
      <c r="I128" s="82" t="s">
        <v>389</v>
      </c>
      <c r="J128" s="83">
        <v>1028</v>
      </c>
      <c r="K128" s="83">
        <v>3</v>
      </c>
      <c r="L128" s="83">
        <v>481.88</v>
      </c>
      <c r="M128" s="83">
        <v>481.87</v>
      </c>
      <c r="N128" s="83">
        <v>481.87</v>
      </c>
      <c r="O128" s="83">
        <v>1445.6100000000001</v>
      </c>
      <c r="P128" s="83">
        <v>1445.6100000000001</v>
      </c>
      <c r="Q128" s="178">
        <v>1</v>
      </c>
      <c r="R128" s="178">
        <v>0.9999792479455466</v>
      </c>
    </row>
    <row r="129" spans="1:18">
      <c r="A129" s="82" t="s">
        <v>2</v>
      </c>
      <c r="B129" s="82" t="s">
        <v>208</v>
      </c>
      <c r="C129" s="82" t="s">
        <v>43</v>
      </c>
      <c r="D129" s="82" t="s">
        <v>385</v>
      </c>
      <c r="E129" s="82" t="s">
        <v>492</v>
      </c>
      <c r="F129" s="82" t="s">
        <v>394</v>
      </c>
      <c r="G129" s="82" t="s">
        <v>395</v>
      </c>
      <c r="H129" s="82" t="s">
        <v>166</v>
      </c>
      <c r="I129" s="82" t="s">
        <v>396</v>
      </c>
      <c r="J129" s="83">
        <v>10</v>
      </c>
      <c r="K129" s="83">
        <v>3</v>
      </c>
      <c r="L129" s="83">
        <v>28</v>
      </c>
      <c r="M129" s="83">
        <v>28.11</v>
      </c>
      <c r="N129" s="83">
        <v>28.11</v>
      </c>
      <c r="O129" s="83">
        <v>84.33</v>
      </c>
      <c r="P129" s="83">
        <v>84.33</v>
      </c>
      <c r="Q129" s="178">
        <v>1</v>
      </c>
      <c r="R129" s="178">
        <v>1.0039285714285715</v>
      </c>
    </row>
    <row r="130" spans="1:18">
      <c r="A130" s="82" t="s">
        <v>2</v>
      </c>
      <c r="B130" s="82" t="s">
        <v>208</v>
      </c>
      <c r="C130" s="82" t="s">
        <v>43</v>
      </c>
      <c r="D130" s="82" t="s">
        <v>385</v>
      </c>
      <c r="E130" s="82" t="s">
        <v>492</v>
      </c>
      <c r="F130" s="82" t="s">
        <v>397</v>
      </c>
      <c r="G130" s="82" t="s">
        <v>398</v>
      </c>
      <c r="H130" s="82" t="s">
        <v>33</v>
      </c>
      <c r="I130" s="82" t="s">
        <v>377</v>
      </c>
      <c r="J130" s="83">
        <v>197</v>
      </c>
      <c r="K130" s="83">
        <v>15</v>
      </c>
      <c r="L130" s="83">
        <v>583.99</v>
      </c>
      <c r="M130" s="83">
        <v>584</v>
      </c>
      <c r="N130" s="83">
        <v>584</v>
      </c>
      <c r="O130" s="83">
        <v>8760</v>
      </c>
      <c r="P130" s="83">
        <v>8760</v>
      </c>
      <c r="Q130" s="178">
        <v>1</v>
      </c>
      <c r="R130" s="178">
        <v>1.0000171235808832</v>
      </c>
    </row>
    <row r="131" spans="1:18">
      <c r="A131" s="82" t="s">
        <v>2</v>
      </c>
      <c r="B131" s="82" t="s">
        <v>232</v>
      </c>
      <c r="C131" s="82" t="s">
        <v>41</v>
      </c>
      <c r="D131" s="82" t="s">
        <v>399</v>
      </c>
      <c r="E131" s="82" t="s">
        <v>486</v>
      </c>
      <c r="F131" s="82" t="s">
        <v>390</v>
      </c>
      <c r="G131" s="82" t="s">
        <v>400</v>
      </c>
      <c r="H131" s="82" t="s">
        <v>27</v>
      </c>
      <c r="I131" s="82" t="s">
        <v>200</v>
      </c>
      <c r="J131" s="83">
        <v>6</v>
      </c>
      <c r="K131" s="83">
        <v>3</v>
      </c>
      <c r="L131" s="83">
        <v>1116.93</v>
      </c>
      <c r="M131" s="83">
        <v>1116.93</v>
      </c>
      <c r="N131" s="83">
        <v>1116.93</v>
      </c>
      <c r="O131" s="83">
        <v>3350.79</v>
      </c>
      <c r="P131" s="83">
        <v>3350.79</v>
      </c>
      <c r="Q131" s="178">
        <v>1</v>
      </c>
      <c r="R131" s="178">
        <v>1</v>
      </c>
    </row>
    <row r="132" spans="1:18">
      <c r="A132" s="82" t="s">
        <v>2</v>
      </c>
      <c r="B132" s="82" t="s">
        <v>196</v>
      </c>
      <c r="C132" s="82" t="s">
        <v>44</v>
      </c>
      <c r="D132" s="82" t="s">
        <v>401</v>
      </c>
      <c r="E132" s="82" t="s">
        <v>401</v>
      </c>
      <c r="F132" s="82" t="s">
        <v>20</v>
      </c>
      <c r="G132" s="82" t="s">
        <v>402</v>
      </c>
      <c r="H132" s="82" t="s">
        <v>20</v>
      </c>
      <c r="I132" s="82" t="s">
        <v>200</v>
      </c>
      <c r="J132" s="83">
        <v>48</v>
      </c>
      <c r="K132" s="83">
        <v>11</v>
      </c>
      <c r="L132" s="83">
        <v>3456.2</v>
      </c>
      <c r="M132" s="83">
        <v>3456.2</v>
      </c>
      <c r="N132" s="83">
        <v>3456.2</v>
      </c>
      <c r="O132" s="83">
        <v>38018.199999999997</v>
      </c>
      <c r="P132" s="83">
        <v>38018.199999999997</v>
      </c>
      <c r="Q132" s="178">
        <v>1</v>
      </c>
      <c r="R132" s="178">
        <v>1</v>
      </c>
    </row>
    <row r="133" spans="1:18">
      <c r="A133" s="82" t="s">
        <v>2</v>
      </c>
      <c r="B133" s="82" t="s">
        <v>196</v>
      </c>
      <c r="C133" s="82" t="s">
        <v>44</v>
      </c>
      <c r="D133" s="82" t="s">
        <v>401</v>
      </c>
      <c r="E133" s="82" t="s">
        <v>401</v>
      </c>
      <c r="F133" s="82" t="s">
        <v>403</v>
      </c>
      <c r="G133" s="82" t="s">
        <v>404</v>
      </c>
      <c r="H133" s="82" t="s">
        <v>45</v>
      </c>
      <c r="I133" s="82" t="s">
        <v>200</v>
      </c>
      <c r="J133" s="83">
        <v>83</v>
      </c>
      <c r="K133" s="83">
        <v>3</v>
      </c>
      <c r="L133" s="83">
        <v>658.22</v>
      </c>
      <c r="M133" s="83">
        <v>658.22</v>
      </c>
      <c r="N133" s="83">
        <v>658.22</v>
      </c>
      <c r="O133" s="83">
        <v>1974.66</v>
      </c>
      <c r="P133" s="83">
        <v>1974.66</v>
      </c>
      <c r="Q133" s="178">
        <v>1</v>
      </c>
      <c r="R133" s="178">
        <v>1</v>
      </c>
    </row>
    <row r="134" spans="1:18">
      <c r="A134" s="82" t="s">
        <v>2</v>
      </c>
      <c r="B134" s="82" t="s">
        <v>196</v>
      </c>
      <c r="C134" s="82" t="s">
        <v>44</v>
      </c>
      <c r="D134" s="82" t="s">
        <v>401</v>
      </c>
      <c r="E134" s="82" t="s">
        <v>401</v>
      </c>
      <c r="F134" s="82" t="s">
        <v>405</v>
      </c>
      <c r="G134" s="82" t="s">
        <v>406</v>
      </c>
      <c r="H134" s="82" t="s">
        <v>9</v>
      </c>
      <c r="I134" s="82" t="s">
        <v>200</v>
      </c>
      <c r="J134" s="83">
        <v>80</v>
      </c>
      <c r="K134" s="83">
        <v>20</v>
      </c>
      <c r="L134" s="83">
        <v>584.32000000000005</v>
      </c>
      <c r="M134" s="83">
        <v>584.32000000000005</v>
      </c>
      <c r="N134" s="83">
        <v>584.32000000000005</v>
      </c>
      <c r="O134" s="83">
        <v>11686.399999999998</v>
      </c>
      <c r="P134" s="83">
        <v>11686.399999999998</v>
      </c>
      <c r="Q134" s="178">
        <v>1</v>
      </c>
      <c r="R134" s="178">
        <v>1</v>
      </c>
    </row>
    <row r="135" spans="1:18">
      <c r="A135" s="82" t="s">
        <v>2</v>
      </c>
      <c r="B135" s="82" t="s">
        <v>196</v>
      </c>
      <c r="C135" s="82" t="s">
        <v>44</v>
      </c>
      <c r="D135" s="82" t="s">
        <v>401</v>
      </c>
      <c r="E135" s="82" t="s">
        <v>401</v>
      </c>
      <c r="F135" s="82" t="s">
        <v>34</v>
      </c>
      <c r="G135" s="82" t="s">
        <v>407</v>
      </c>
      <c r="H135" s="82" t="s">
        <v>34</v>
      </c>
      <c r="I135" s="82" t="s">
        <v>408</v>
      </c>
      <c r="J135" s="83">
        <v>162</v>
      </c>
      <c r="K135" s="83">
        <v>15</v>
      </c>
      <c r="L135" s="83">
        <v>308.04000000000002</v>
      </c>
      <c r="M135" s="83">
        <v>308.04000000000002</v>
      </c>
      <c r="N135" s="83">
        <v>308.04000000000002</v>
      </c>
      <c r="O135" s="83">
        <v>4620.6000000000004</v>
      </c>
      <c r="P135" s="83">
        <v>4620.6000000000004</v>
      </c>
      <c r="Q135" s="178">
        <v>1</v>
      </c>
      <c r="R135" s="178">
        <v>1</v>
      </c>
    </row>
    <row r="136" spans="1:18">
      <c r="A136" s="82" t="s">
        <v>2</v>
      </c>
      <c r="B136" s="82" t="s">
        <v>196</v>
      </c>
      <c r="C136" s="82" t="s">
        <v>44</v>
      </c>
      <c r="D136" s="82" t="s">
        <v>401</v>
      </c>
      <c r="E136" s="82" t="s">
        <v>401</v>
      </c>
      <c r="F136" s="82" t="s">
        <v>30</v>
      </c>
      <c r="G136" s="82" t="s">
        <v>409</v>
      </c>
      <c r="H136" s="82" t="s">
        <v>30</v>
      </c>
      <c r="I136" s="82" t="s">
        <v>200</v>
      </c>
      <c r="J136" s="83">
        <v>79</v>
      </c>
      <c r="K136" s="83">
        <v>10</v>
      </c>
      <c r="L136" s="83">
        <v>284.83</v>
      </c>
      <c r="M136" s="83">
        <v>284.63</v>
      </c>
      <c r="N136" s="83">
        <v>284.63</v>
      </c>
      <c r="O136" s="83">
        <v>2846.3000000000006</v>
      </c>
      <c r="P136" s="83">
        <v>2846.3000000000006</v>
      </c>
      <c r="Q136" s="178">
        <v>1</v>
      </c>
      <c r="R136" s="178">
        <v>0.99929782677386514</v>
      </c>
    </row>
    <row r="137" spans="1:18">
      <c r="A137" s="82" t="s">
        <v>2</v>
      </c>
      <c r="B137" s="82" t="s">
        <v>196</v>
      </c>
      <c r="C137" s="82" t="s">
        <v>44</v>
      </c>
      <c r="D137" s="82" t="s">
        <v>401</v>
      </c>
      <c r="E137" s="82" t="s">
        <v>401</v>
      </c>
      <c r="F137" s="82" t="s">
        <v>18</v>
      </c>
      <c r="G137" s="82" t="s">
        <v>410</v>
      </c>
      <c r="H137" s="82" t="s">
        <v>18</v>
      </c>
      <c r="I137" s="82" t="s">
        <v>200</v>
      </c>
      <c r="J137" s="83">
        <v>58</v>
      </c>
      <c r="K137" s="83">
        <v>10</v>
      </c>
      <c r="L137" s="83">
        <v>640.74</v>
      </c>
      <c r="M137" s="83">
        <v>626.02</v>
      </c>
      <c r="N137" s="83">
        <v>626.02</v>
      </c>
      <c r="O137" s="83">
        <v>6260.2000000000007</v>
      </c>
      <c r="P137" s="83">
        <v>6260.2000000000007</v>
      </c>
      <c r="Q137" s="178">
        <v>1</v>
      </c>
      <c r="R137" s="178">
        <v>0.97702656303648905</v>
      </c>
    </row>
    <row r="138" spans="1:18">
      <c r="A138" s="82" t="s">
        <v>2</v>
      </c>
      <c r="B138" s="82" t="s">
        <v>196</v>
      </c>
      <c r="C138" s="82" t="s">
        <v>44</v>
      </c>
      <c r="D138" s="82" t="s">
        <v>401</v>
      </c>
      <c r="E138" s="82" t="s">
        <v>401</v>
      </c>
      <c r="F138" s="82" t="s">
        <v>35</v>
      </c>
      <c r="G138" s="82" t="s">
        <v>411</v>
      </c>
      <c r="H138" s="82" t="s">
        <v>35</v>
      </c>
      <c r="I138" s="82" t="s">
        <v>200</v>
      </c>
      <c r="J138" s="83">
        <v>24</v>
      </c>
      <c r="K138" s="83">
        <v>16</v>
      </c>
      <c r="L138" s="83">
        <v>1796.84</v>
      </c>
      <c r="M138" s="83">
        <v>1796.85</v>
      </c>
      <c r="N138" s="83">
        <v>1796.85</v>
      </c>
      <c r="O138" s="83">
        <v>14123.241000000005</v>
      </c>
      <c r="P138" s="83">
        <v>14123.241000000005</v>
      </c>
      <c r="Q138" s="178">
        <v>1</v>
      </c>
      <c r="R138" s="178">
        <v>1.0000055653257942</v>
      </c>
    </row>
    <row r="139" spans="1:18">
      <c r="A139" s="82" t="s">
        <v>2</v>
      </c>
      <c r="B139" s="82" t="s">
        <v>196</v>
      </c>
      <c r="C139" s="82" t="s">
        <v>44</v>
      </c>
      <c r="D139" s="82" t="s">
        <v>401</v>
      </c>
      <c r="E139" s="82" t="s">
        <v>401</v>
      </c>
      <c r="F139" s="82" t="s">
        <v>19</v>
      </c>
      <c r="G139" s="82" t="s">
        <v>412</v>
      </c>
      <c r="H139" s="82" t="s">
        <v>19</v>
      </c>
      <c r="I139" s="82" t="s">
        <v>200</v>
      </c>
      <c r="J139" s="83">
        <v>86</v>
      </c>
      <c r="K139" s="83">
        <v>2</v>
      </c>
      <c r="L139" s="83">
        <v>21.65</v>
      </c>
      <c r="M139" s="83">
        <v>21.65</v>
      </c>
      <c r="N139" s="83">
        <v>21.65</v>
      </c>
      <c r="O139" s="83">
        <v>43.3</v>
      </c>
      <c r="P139" s="83">
        <v>43.3</v>
      </c>
      <c r="Q139" s="178">
        <v>1</v>
      </c>
      <c r="R139" s="178">
        <v>1</v>
      </c>
    </row>
    <row r="140" spans="1:18">
      <c r="A140" s="82" t="s">
        <v>2</v>
      </c>
      <c r="B140" s="82" t="s">
        <v>196</v>
      </c>
      <c r="C140" s="82" t="s">
        <v>44</v>
      </c>
      <c r="D140" s="82" t="s">
        <v>413</v>
      </c>
      <c r="E140" s="82" t="s">
        <v>413</v>
      </c>
      <c r="F140" s="82" t="s">
        <v>20</v>
      </c>
      <c r="G140" s="82" t="s">
        <v>402</v>
      </c>
      <c r="H140" s="82" t="s">
        <v>20</v>
      </c>
      <c r="I140" s="82" t="s">
        <v>200</v>
      </c>
      <c r="J140" s="83">
        <v>2</v>
      </c>
      <c r="K140" s="83">
        <v>11</v>
      </c>
      <c r="L140" s="83">
        <v>189.82</v>
      </c>
      <c r="M140" s="83">
        <v>189.82</v>
      </c>
      <c r="N140" s="83">
        <v>189.82</v>
      </c>
      <c r="O140" s="83">
        <v>2088.0199999999995</v>
      </c>
      <c r="P140" s="83">
        <v>2088.0199999999995</v>
      </c>
      <c r="Q140" s="178">
        <v>1</v>
      </c>
      <c r="R140" s="178">
        <v>1</v>
      </c>
    </row>
    <row r="141" spans="1:18">
      <c r="A141" s="82" t="s">
        <v>2</v>
      </c>
      <c r="B141" s="82" t="s">
        <v>196</v>
      </c>
      <c r="C141" s="82" t="s">
        <v>44</v>
      </c>
      <c r="D141" s="82" t="s">
        <v>413</v>
      </c>
      <c r="E141" s="82" t="s">
        <v>413</v>
      </c>
      <c r="F141" s="82" t="s">
        <v>414</v>
      </c>
      <c r="G141" s="82" t="s">
        <v>415</v>
      </c>
      <c r="H141" s="82" t="s">
        <v>9</v>
      </c>
      <c r="I141" s="82" t="s">
        <v>200</v>
      </c>
      <c r="J141" s="83">
        <v>3</v>
      </c>
      <c r="K141" s="83">
        <v>20</v>
      </c>
      <c r="L141" s="83">
        <v>666.64</v>
      </c>
      <c r="M141" s="83">
        <v>666.64</v>
      </c>
      <c r="N141" s="83">
        <v>666.64</v>
      </c>
      <c r="O141" s="83">
        <v>12666.160000000003</v>
      </c>
      <c r="P141" s="83">
        <v>12666.160000000003</v>
      </c>
      <c r="Q141" s="178">
        <v>1</v>
      </c>
      <c r="R141" s="178">
        <v>1</v>
      </c>
    </row>
    <row r="142" spans="1:18">
      <c r="A142" s="82" t="s">
        <v>2</v>
      </c>
      <c r="B142" s="82" t="s">
        <v>196</v>
      </c>
      <c r="C142" s="82" t="s">
        <v>44</v>
      </c>
      <c r="D142" s="82" t="s">
        <v>413</v>
      </c>
      <c r="E142" s="82" t="s">
        <v>413</v>
      </c>
      <c r="F142" s="82" t="s">
        <v>47</v>
      </c>
      <c r="G142" s="82" t="s">
        <v>416</v>
      </c>
      <c r="H142" s="82" t="s">
        <v>47</v>
      </c>
      <c r="I142" s="82" t="s">
        <v>417</v>
      </c>
      <c r="J142" s="83">
        <v>120</v>
      </c>
      <c r="K142" s="83">
        <v>30</v>
      </c>
      <c r="L142" s="83">
        <v>112.85</v>
      </c>
      <c r="M142" s="83">
        <v>112.85</v>
      </c>
      <c r="N142" s="83">
        <v>112.85</v>
      </c>
      <c r="O142" s="83">
        <v>3159.8000000000011</v>
      </c>
      <c r="P142" s="83">
        <v>3159.8000000000011</v>
      </c>
      <c r="Q142" s="178">
        <v>1</v>
      </c>
      <c r="R142" s="178">
        <v>1</v>
      </c>
    </row>
    <row r="143" spans="1:18">
      <c r="A143" s="82" t="s">
        <v>2</v>
      </c>
      <c r="B143" s="82" t="s">
        <v>196</v>
      </c>
      <c r="C143" s="82" t="s">
        <v>44</v>
      </c>
      <c r="D143" s="82" t="s">
        <v>413</v>
      </c>
      <c r="E143" s="82" t="s">
        <v>413</v>
      </c>
      <c r="F143" s="82" t="s">
        <v>15</v>
      </c>
      <c r="G143" s="82" t="s">
        <v>418</v>
      </c>
      <c r="H143" s="82" t="s">
        <v>15</v>
      </c>
      <c r="I143" s="82" t="s">
        <v>417</v>
      </c>
      <c r="J143" s="83">
        <v>344</v>
      </c>
      <c r="K143" s="83">
        <v>30</v>
      </c>
      <c r="L143" s="83">
        <v>47.59</v>
      </c>
      <c r="M143" s="83">
        <v>47.59</v>
      </c>
      <c r="N143" s="83">
        <v>47.59</v>
      </c>
      <c r="O143" s="83">
        <v>1332.5199999999995</v>
      </c>
      <c r="P143" s="83">
        <v>1332.5199999999995</v>
      </c>
      <c r="Q143" s="178">
        <v>1</v>
      </c>
      <c r="R143" s="178">
        <v>1</v>
      </c>
    </row>
    <row r="144" spans="1:18">
      <c r="A144" s="82" t="s">
        <v>2</v>
      </c>
      <c r="B144" s="82" t="s">
        <v>196</v>
      </c>
      <c r="C144" s="82" t="s">
        <v>44</v>
      </c>
      <c r="D144" s="82" t="s">
        <v>413</v>
      </c>
      <c r="E144" s="82" t="s">
        <v>413</v>
      </c>
      <c r="F144" s="82" t="s">
        <v>34</v>
      </c>
      <c r="G144" s="82" t="s">
        <v>407</v>
      </c>
      <c r="H144" s="82" t="s">
        <v>34</v>
      </c>
      <c r="I144" s="82" t="s">
        <v>408</v>
      </c>
      <c r="J144" s="83">
        <v>24</v>
      </c>
      <c r="K144" s="83">
        <v>15</v>
      </c>
      <c r="L144" s="83">
        <v>49.89</v>
      </c>
      <c r="M144" s="83">
        <v>49.89</v>
      </c>
      <c r="N144" s="83">
        <v>49.89</v>
      </c>
      <c r="O144" s="83">
        <v>748.34999999999991</v>
      </c>
      <c r="P144" s="83">
        <v>748.34999999999991</v>
      </c>
      <c r="Q144" s="178">
        <v>1</v>
      </c>
      <c r="R144" s="178">
        <v>1</v>
      </c>
    </row>
    <row r="145" spans="1:18">
      <c r="A145" s="82" t="s">
        <v>2</v>
      </c>
      <c r="B145" s="82" t="s">
        <v>196</v>
      </c>
      <c r="C145" s="82" t="s">
        <v>44</v>
      </c>
      <c r="D145" s="82" t="s">
        <v>413</v>
      </c>
      <c r="E145" s="82" t="s">
        <v>413</v>
      </c>
      <c r="F145" s="82" t="s">
        <v>37</v>
      </c>
      <c r="G145" s="82" t="s">
        <v>419</v>
      </c>
      <c r="H145" s="82" t="s">
        <v>37</v>
      </c>
      <c r="I145" s="82" t="s">
        <v>200</v>
      </c>
      <c r="J145" s="83">
        <v>1</v>
      </c>
      <c r="K145" s="83">
        <v>25</v>
      </c>
      <c r="L145" s="83">
        <v>230.06</v>
      </c>
      <c r="M145" s="83">
        <v>230.06</v>
      </c>
      <c r="N145" s="83">
        <v>230.06</v>
      </c>
      <c r="O145" s="83">
        <v>5751.5000000000027</v>
      </c>
      <c r="P145" s="83">
        <v>5751.5000000000027</v>
      </c>
      <c r="Q145" s="178">
        <v>1</v>
      </c>
      <c r="R145" s="178">
        <v>1</v>
      </c>
    </row>
    <row r="146" spans="1:18">
      <c r="A146" s="82" t="s">
        <v>2</v>
      </c>
      <c r="B146" s="82" t="s">
        <v>196</v>
      </c>
      <c r="C146" s="82" t="s">
        <v>44</v>
      </c>
      <c r="D146" s="82" t="s">
        <v>413</v>
      </c>
      <c r="E146" s="82" t="s">
        <v>413</v>
      </c>
      <c r="F146" s="82" t="s">
        <v>38</v>
      </c>
      <c r="G146" s="82" t="s">
        <v>420</v>
      </c>
      <c r="H146" s="82" t="s">
        <v>38</v>
      </c>
      <c r="I146" s="82" t="s">
        <v>200</v>
      </c>
      <c r="J146" s="83">
        <v>2</v>
      </c>
      <c r="K146" s="83">
        <v>20</v>
      </c>
      <c r="L146" s="83">
        <v>314.7</v>
      </c>
      <c r="M146" s="83">
        <v>314.7</v>
      </c>
      <c r="N146" s="83">
        <v>314.7</v>
      </c>
      <c r="O146" s="83">
        <v>6293.9999999999982</v>
      </c>
      <c r="P146" s="83">
        <v>6293.9999999999982</v>
      </c>
      <c r="Q146" s="178">
        <v>1</v>
      </c>
      <c r="R146" s="178">
        <v>1</v>
      </c>
    </row>
    <row r="147" spans="1:18">
      <c r="A147" s="82" t="s">
        <v>2</v>
      </c>
      <c r="B147" s="82" t="s">
        <v>196</v>
      </c>
      <c r="C147" s="82" t="s">
        <v>44</v>
      </c>
      <c r="D147" s="82" t="s">
        <v>413</v>
      </c>
      <c r="E147" s="82" t="s">
        <v>413</v>
      </c>
      <c r="F147" s="82" t="s">
        <v>39</v>
      </c>
      <c r="G147" s="82" t="s">
        <v>421</v>
      </c>
      <c r="H147" s="82" t="s">
        <v>39</v>
      </c>
      <c r="I147" s="82" t="s">
        <v>200</v>
      </c>
      <c r="J147" s="83">
        <v>2</v>
      </c>
      <c r="K147" s="83">
        <v>14.5</v>
      </c>
      <c r="L147" s="83">
        <v>56.99</v>
      </c>
      <c r="M147" s="83">
        <v>56.99</v>
      </c>
      <c r="N147" s="83">
        <v>56.99</v>
      </c>
      <c r="O147" s="83">
        <v>826.36</v>
      </c>
      <c r="P147" s="83">
        <v>826.36</v>
      </c>
      <c r="Q147" s="178">
        <v>1</v>
      </c>
      <c r="R147" s="178">
        <v>1</v>
      </c>
    </row>
    <row r="148" spans="1:18">
      <c r="A148" s="82" t="s">
        <v>2</v>
      </c>
      <c r="B148" s="82" t="s">
        <v>196</v>
      </c>
      <c r="C148" s="82" t="s">
        <v>44</v>
      </c>
      <c r="D148" s="82" t="s">
        <v>413</v>
      </c>
      <c r="E148" s="82" t="s">
        <v>413</v>
      </c>
      <c r="F148" s="82" t="s">
        <v>30</v>
      </c>
      <c r="G148" s="82" t="s">
        <v>409</v>
      </c>
      <c r="H148" s="82" t="s">
        <v>30</v>
      </c>
      <c r="I148" s="82" t="s">
        <v>200</v>
      </c>
      <c r="J148" s="83">
        <v>2</v>
      </c>
      <c r="K148" s="83">
        <v>10</v>
      </c>
      <c r="L148" s="83">
        <v>8.11</v>
      </c>
      <c r="M148" s="83">
        <v>8.11</v>
      </c>
      <c r="N148" s="83">
        <v>8.11</v>
      </c>
      <c r="O148" s="83">
        <v>81.099999999999994</v>
      </c>
      <c r="P148" s="83">
        <v>81.099999999999994</v>
      </c>
      <c r="Q148" s="178">
        <v>1</v>
      </c>
      <c r="R148" s="178">
        <v>1</v>
      </c>
    </row>
    <row r="149" spans="1:18">
      <c r="A149" s="82" t="s">
        <v>2</v>
      </c>
      <c r="B149" s="82" t="s">
        <v>196</v>
      </c>
      <c r="C149" s="82" t="s">
        <v>44</v>
      </c>
      <c r="D149" s="82" t="s">
        <v>413</v>
      </c>
      <c r="E149" s="82" t="s">
        <v>413</v>
      </c>
      <c r="F149" s="82" t="s">
        <v>18</v>
      </c>
      <c r="G149" s="82" t="s">
        <v>410</v>
      </c>
      <c r="H149" s="82" t="s">
        <v>18</v>
      </c>
      <c r="I149" s="82" t="s">
        <v>200</v>
      </c>
      <c r="J149" s="83">
        <v>1</v>
      </c>
      <c r="K149" s="83">
        <v>10</v>
      </c>
      <c r="L149" s="83">
        <v>2.39</v>
      </c>
      <c r="M149" s="83">
        <v>2.39</v>
      </c>
      <c r="N149" s="83">
        <v>2.39</v>
      </c>
      <c r="O149" s="83">
        <v>23.900000000000002</v>
      </c>
      <c r="P149" s="83">
        <v>23.900000000000002</v>
      </c>
      <c r="Q149" s="178">
        <v>1</v>
      </c>
      <c r="R149" s="178">
        <v>1</v>
      </c>
    </row>
    <row r="150" spans="1:18">
      <c r="A150" s="82" t="s">
        <v>2</v>
      </c>
      <c r="B150" s="82" t="s">
        <v>196</v>
      </c>
      <c r="C150" s="82" t="s">
        <v>44</v>
      </c>
      <c r="D150" s="82" t="s">
        <v>413</v>
      </c>
      <c r="E150" s="82" t="s">
        <v>413</v>
      </c>
      <c r="F150" s="82" t="s">
        <v>422</v>
      </c>
      <c r="G150" s="82" t="s">
        <v>423</v>
      </c>
      <c r="H150" s="82" t="s">
        <v>167</v>
      </c>
      <c r="I150" s="82" t="s">
        <v>200</v>
      </c>
      <c r="J150" s="83">
        <v>94</v>
      </c>
      <c r="K150" s="83">
        <v>30</v>
      </c>
      <c r="L150" s="83">
        <v>15.82</v>
      </c>
      <c r="M150" s="83">
        <v>15.82</v>
      </c>
      <c r="N150" s="83">
        <v>15.82</v>
      </c>
      <c r="O150" s="83">
        <v>442.96</v>
      </c>
      <c r="P150" s="83">
        <v>442.96</v>
      </c>
      <c r="Q150" s="178">
        <v>1</v>
      </c>
      <c r="R150" s="178">
        <v>1</v>
      </c>
    </row>
    <row r="151" spans="1:18">
      <c r="A151" s="82" t="s">
        <v>2</v>
      </c>
      <c r="B151" s="82" t="s">
        <v>196</v>
      </c>
      <c r="C151" s="82" t="s">
        <v>44</v>
      </c>
      <c r="D151" s="82" t="s">
        <v>413</v>
      </c>
      <c r="E151" s="82" t="s">
        <v>413</v>
      </c>
      <c r="F151" s="82" t="s">
        <v>10</v>
      </c>
      <c r="G151" s="82" t="s">
        <v>424</v>
      </c>
      <c r="H151" s="82" t="s">
        <v>10</v>
      </c>
      <c r="I151" s="82" t="s">
        <v>417</v>
      </c>
      <c r="J151" s="83">
        <v>1680</v>
      </c>
      <c r="K151" s="83">
        <v>30</v>
      </c>
      <c r="L151" s="83">
        <v>245</v>
      </c>
      <c r="M151" s="83">
        <v>245.01</v>
      </c>
      <c r="N151" s="83">
        <v>245.01</v>
      </c>
      <c r="O151" s="83">
        <v>6860.2800000000007</v>
      </c>
      <c r="P151" s="83">
        <v>6860.2800000000007</v>
      </c>
      <c r="Q151" s="178">
        <v>1</v>
      </c>
      <c r="R151" s="178">
        <v>1.0000408163265306</v>
      </c>
    </row>
    <row r="152" spans="1:18">
      <c r="A152" s="82" t="s">
        <v>2</v>
      </c>
      <c r="B152" s="82" t="s">
        <v>196</v>
      </c>
      <c r="C152" s="82" t="s">
        <v>44</v>
      </c>
      <c r="D152" s="82" t="s">
        <v>425</v>
      </c>
      <c r="E152" s="82" t="s">
        <v>482</v>
      </c>
      <c r="F152" s="82" t="s">
        <v>20</v>
      </c>
      <c r="G152" s="82" t="s">
        <v>402</v>
      </c>
      <c r="H152" s="82" t="s">
        <v>20</v>
      </c>
      <c r="I152" s="82" t="s">
        <v>200</v>
      </c>
      <c r="J152" s="83">
        <v>1</v>
      </c>
      <c r="K152" s="83">
        <v>11</v>
      </c>
      <c r="L152" s="83">
        <v>71.36</v>
      </c>
      <c r="M152" s="83">
        <v>71.36</v>
      </c>
      <c r="N152" s="83">
        <v>71.36</v>
      </c>
      <c r="O152" s="83">
        <v>784.96</v>
      </c>
      <c r="P152" s="83">
        <v>784.96</v>
      </c>
      <c r="Q152" s="178">
        <v>1</v>
      </c>
      <c r="R152" s="178">
        <v>1</v>
      </c>
    </row>
    <row r="153" spans="1:18">
      <c r="A153" s="82" t="s">
        <v>2</v>
      </c>
      <c r="B153" s="82" t="s">
        <v>196</v>
      </c>
      <c r="C153" s="82" t="s">
        <v>44</v>
      </c>
      <c r="D153" s="82" t="s">
        <v>425</v>
      </c>
      <c r="E153" s="82" t="s">
        <v>482</v>
      </c>
      <c r="F153" s="82" t="s">
        <v>414</v>
      </c>
      <c r="G153" s="82" t="s">
        <v>415</v>
      </c>
      <c r="H153" s="82" t="s">
        <v>9</v>
      </c>
      <c r="I153" s="82" t="s">
        <v>200</v>
      </c>
      <c r="J153" s="83">
        <v>27</v>
      </c>
      <c r="K153" s="83">
        <v>20</v>
      </c>
      <c r="L153" s="83">
        <v>3355.71</v>
      </c>
      <c r="M153" s="83">
        <v>3355.66</v>
      </c>
      <c r="N153" s="83">
        <v>3355.66</v>
      </c>
      <c r="O153" s="83">
        <v>63757.539999999972</v>
      </c>
      <c r="P153" s="83">
        <v>63757.539999999972</v>
      </c>
      <c r="Q153" s="178">
        <v>1</v>
      </c>
      <c r="R153" s="178">
        <v>0.99998510002354191</v>
      </c>
    </row>
    <row r="154" spans="1:18">
      <c r="A154" s="82" t="s">
        <v>2</v>
      </c>
      <c r="B154" s="82" t="s">
        <v>196</v>
      </c>
      <c r="C154" s="82" t="s">
        <v>44</v>
      </c>
      <c r="D154" s="82" t="s">
        <v>425</v>
      </c>
      <c r="E154" s="82" t="s">
        <v>482</v>
      </c>
      <c r="F154" s="82" t="s">
        <v>405</v>
      </c>
      <c r="G154" s="82" t="s">
        <v>406</v>
      </c>
      <c r="H154" s="82" t="s">
        <v>9</v>
      </c>
      <c r="I154" s="82" t="s">
        <v>200</v>
      </c>
      <c r="J154" s="83">
        <v>1277</v>
      </c>
      <c r="K154" s="83">
        <v>20</v>
      </c>
      <c r="L154" s="83">
        <v>530.63</v>
      </c>
      <c r="M154" s="83">
        <v>530.63</v>
      </c>
      <c r="N154" s="83">
        <v>530.63</v>
      </c>
      <c r="O154" s="83">
        <v>10612.599999999997</v>
      </c>
      <c r="P154" s="83">
        <v>10612.599999999997</v>
      </c>
      <c r="Q154" s="178">
        <v>1</v>
      </c>
      <c r="R154" s="178">
        <v>1</v>
      </c>
    </row>
    <row r="155" spans="1:18">
      <c r="A155" s="82" t="s">
        <v>2</v>
      </c>
      <c r="B155" s="82" t="s">
        <v>196</v>
      </c>
      <c r="C155" s="82" t="s">
        <v>44</v>
      </c>
      <c r="D155" s="82" t="s">
        <v>425</v>
      </c>
      <c r="E155" s="82" t="s">
        <v>482</v>
      </c>
      <c r="F155" s="82" t="s">
        <v>47</v>
      </c>
      <c r="G155" s="82" t="s">
        <v>416</v>
      </c>
      <c r="H155" s="82" t="s">
        <v>47</v>
      </c>
      <c r="I155" s="82" t="s">
        <v>417</v>
      </c>
      <c r="J155" s="83">
        <v>2824</v>
      </c>
      <c r="K155" s="83">
        <v>30</v>
      </c>
      <c r="L155" s="83">
        <v>434.06</v>
      </c>
      <c r="M155" s="83">
        <v>434.05</v>
      </c>
      <c r="N155" s="83">
        <v>434.05</v>
      </c>
      <c r="O155" s="83">
        <v>12153.400000000009</v>
      </c>
      <c r="P155" s="83">
        <v>12153.400000000009</v>
      </c>
      <c r="Q155" s="178">
        <v>1</v>
      </c>
      <c r="R155" s="178">
        <v>0.99997696171036266</v>
      </c>
    </row>
    <row r="156" spans="1:18">
      <c r="A156" s="82" t="s">
        <v>2</v>
      </c>
      <c r="B156" s="82" t="s">
        <v>196</v>
      </c>
      <c r="C156" s="82" t="s">
        <v>44</v>
      </c>
      <c r="D156" s="82" t="s">
        <v>425</v>
      </c>
      <c r="E156" s="82" t="s">
        <v>482</v>
      </c>
      <c r="F156" s="82" t="s">
        <v>15</v>
      </c>
      <c r="G156" s="82" t="s">
        <v>418</v>
      </c>
      <c r="H156" s="82" t="s">
        <v>15</v>
      </c>
      <c r="I156" s="82" t="s">
        <v>417</v>
      </c>
      <c r="J156" s="83">
        <v>31683</v>
      </c>
      <c r="K156" s="83">
        <v>30</v>
      </c>
      <c r="L156" s="83">
        <v>2928.97</v>
      </c>
      <c r="M156" s="83">
        <v>2928.93</v>
      </c>
      <c r="N156" s="83">
        <v>2928.93</v>
      </c>
      <c r="O156" s="83">
        <v>82010.039999999935</v>
      </c>
      <c r="P156" s="83">
        <v>82010.039999999935</v>
      </c>
      <c r="Q156" s="178">
        <v>1</v>
      </c>
      <c r="R156" s="178">
        <v>0.99998634332205516</v>
      </c>
    </row>
    <row r="157" spans="1:18">
      <c r="A157" s="82" t="s">
        <v>2</v>
      </c>
      <c r="B157" s="82" t="s">
        <v>196</v>
      </c>
      <c r="C157" s="82" t="s">
        <v>44</v>
      </c>
      <c r="D157" s="82" t="s">
        <v>425</v>
      </c>
      <c r="E157" s="82" t="s">
        <v>482</v>
      </c>
      <c r="F157" s="82" t="s">
        <v>426</v>
      </c>
      <c r="G157" s="82" t="s">
        <v>427</v>
      </c>
      <c r="H157" s="82" t="s">
        <v>164</v>
      </c>
      <c r="I157" s="82" t="s">
        <v>200</v>
      </c>
      <c r="J157" s="83">
        <v>9</v>
      </c>
      <c r="K157" s="83">
        <v>20</v>
      </c>
      <c r="L157" s="83">
        <v>1158.81</v>
      </c>
      <c r="M157" s="83">
        <v>1161.1500000000001</v>
      </c>
      <c r="N157" s="83">
        <v>1161.1500000000001</v>
      </c>
      <c r="O157" s="83">
        <v>23223.000000000004</v>
      </c>
      <c r="P157" s="83">
        <v>23223.000000000004</v>
      </c>
      <c r="Q157" s="178">
        <v>1</v>
      </c>
      <c r="R157" s="178">
        <v>1.0020193129158361</v>
      </c>
    </row>
    <row r="158" spans="1:18">
      <c r="A158" s="82" t="s">
        <v>2</v>
      </c>
      <c r="B158" s="82" t="s">
        <v>196</v>
      </c>
      <c r="C158" s="82" t="s">
        <v>44</v>
      </c>
      <c r="D158" s="82" t="s">
        <v>425</v>
      </c>
      <c r="E158" s="82" t="s">
        <v>482</v>
      </c>
      <c r="F158" s="82" t="s">
        <v>38</v>
      </c>
      <c r="G158" s="82" t="s">
        <v>420</v>
      </c>
      <c r="H158" s="82" t="s">
        <v>38</v>
      </c>
      <c r="I158" s="82" t="s">
        <v>200</v>
      </c>
      <c r="J158" s="83">
        <v>4</v>
      </c>
      <c r="K158" s="83">
        <v>20</v>
      </c>
      <c r="L158" s="83">
        <v>660.68</v>
      </c>
      <c r="M158" s="83">
        <v>660.68</v>
      </c>
      <c r="N158" s="83">
        <v>660.68</v>
      </c>
      <c r="O158" s="83">
        <v>13213.600000000002</v>
      </c>
      <c r="P158" s="83">
        <v>13213.600000000002</v>
      </c>
      <c r="Q158" s="178">
        <v>1</v>
      </c>
      <c r="R158" s="178">
        <v>1</v>
      </c>
    </row>
    <row r="159" spans="1:18">
      <c r="A159" s="82" t="s">
        <v>2</v>
      </c>
      <c r="B159" s="82" t="s">
        <v>196</v>
      </c>
      <c r="C159" s="82" t="s">
        <v>44</v>
      </c>
      <c r="D159" s="82" t="s">
        <v>425</v>
      </c>
      <c r="E159" s="82" t="s">
        <v>482</v>
      </c>
      <c r="F159" s="82" t="s">
        <v>39</v>
      </c>
      <c r="G159" s="82" t="s">
        <v>421</v>
      </c>
      <c r="H159" s="82" t="s">
        <v>39</v>
      </c>
      <c r="I159" s="82" t="s">
        <v>200</v>
      </c>
      <c r="J159" s="83">
        <v>3</v>
      </c>
      <c r="K159" s="83">
        <v>14.5</v>
      </c>
      <c r="L159" s="83">
        <v>108.17</v>
      </c>
      <c r="M159" s="83">
        <v>108</v>
      </c>
      <c r="N159" s="83">
        <v>108</v>
      </c>
      <c r="O159" s="83">
        <v>1566</v>
      </c>
      <c r="P159" s="83">
        <v>1566</v>
      </c>
      <c r="Q159" s="178">
        <v>1</v>
      </c>
      <c r="R159" s="178">
        <v>0.99842839974114816</v>
      </c>
    </row>
    <row r="160" spans="1:18">
      <c r="A160" s="82" t="s">
        <v>2</v>
      </c>
      <c r="B160" s="82" t="s">
        <v>196</v>
      </c>
      <c r="C160" s="82" t="s">
        <v>44</v>
      </c>
      <c r="D160" s="82" t="s">
        <v>425</v>
      </c>
      <c r="E160" s="82" t="s">
        <v>482</v>
      </c>
      <c r="F160" s="82" t="s">
        <v>35</v>
      </c>
      <c r="G160" s="82" t="s">
        <v>411</v>
      </c>
      <c r="H160" s="82" t="s">
        <v>35</v>
      </c>
      <c r="I160" s="82" t="s">
        <v>200</v>
      </c>
      <c r="J160" s="83">
        <v>1</v>
      </c>
      <c r="K160" s="83">
        <v>16</v>
      </c>
      <c r="L160" s="83">
        <v>62.31</v>
      </c>
      <c r="M160" s="83">
        <v>62.31</v>
      </c>
      <c r="N160" s="83">
        <v>62.31</v>
      </c>
      <c r="O160" s="83">
        <v>489.75660000000011</v>
      </c>
      <c r="P160" s="83">
        <v>489.75660000000011</v>
      </c>
      <c r="Q160" s="178">
        <v>1</v>
      </c>
      <c r="R160" s="178">
        <v>1</v>
      </c>
    </row>
    <row r="161" spans="1:18">
      <c r="A161" s="82" t="s">
        <v>2</v>
      </c>
      <c r="B161" s="82" t="s">
        <v>196</v>
      </c>
      <c r="C161" s="82" t="s">
        <v>44</v>
      </c>
      <c r="D161" s="82" t="s">
        <v>425</v>
      </c>
      <c r="E161" s="82" t="s">
        <v>482</v>
      </c>
      <c r="F161" s="82" t="s">
        <v>428</v>
      </c>
      <c r="G161" s="82" t="s">
        <v>429</v>
      </c>
      <c r="H161" s="82" t="s">
        <v>42</v>
      </c>
      <c r="I161" s="82" t="s">
        <v>200</v>
      </c>
      <c r="J161" s="83">
        <v>3</v>
      </c>
      <c r="K161" s="83">
        <v>3</v>
      </c>
      <c r="L161" s="83">
        <v>175.42</v>
      </c>
      <c r="M161" s="83">
        <v>168.68</v>
      </c>
      <c r="N161" s="83">
        <v>168.68</v>
      </c>
      <c r="O161" s="83">
        <v>506.04</v>
      </c>
      <c r="P161" s="83">
        <v>506.04</v>
      </c>
      <c r="Q161" s="178">
        <v>1</v>
      </c>
      <c r="R161" s="178">
        <v>0.96157792726028968</v>
      </c>
    </row>
    <row r="162" spans="1:18">
      <c r="A162" s="82" t="s">
        <v>2</v>
      </c>
      <c r="B162" s="82" t="s">
        <v>196</v>
      </c>
      <c r="C162" s="82" t="s">
        <v>44</v>
      </c>
      <c r="D162" s="82" t="s">
        <v>425</v>
      </c>
      <c r="E162" s="82" t="s">
        <v>482</v>
      </c>
      <c r="F162" s="82" t="s">
        <v>422</v>
      </c>
      <c r="G162" s="82" t="s">
        <v>423</v>
      </c>
      <c r="H162" s="82" t="s">
        <v>167</v>
      </c>
      <c r="I162" s="82" t="s">
        <v>200</v>
      </c>
      <c r="J162" s="83">
        <v>4352</v>
      </c>
      <c r="K162" s="83">
        <v>30</v>
      </c>
      <c r="L162" s="83">
        <v>805.94</v>
      </c>
      <c r="M162" s="83">
        <v>805.92</v>
      </c>
      <c r="N162" s="83">
        <v>805.92</v>
      </c>
      <c r="O162" s="83">
        <v>22565.760000000006</v>
      </c>
      <c r="P162" s="83">
        <v>22565.760000000006</v>
      </c>
      <c r="Q162" s="178">
        <v>1</v>
      </c>
      <c r="R162" s="178">
        <v>0.99997518425689247</v>
      </c>
    </row>
    <row r="163" spans="1:18">
      <c r="A163" s="82" t="s">
        <v>2</v>
      </c>
      <c r="B163" s="82" t="s">
        <v>196</v>
      </c>
      <c r="C163" s="82" t="s">
        <v>44</v>
      </c>
      <c r="D163" s="82" t="s">
        <v>425</v>
      </c>
      <c r="E163" s="82" t="s">
        <v>482</v>
      </c>
      <c r="F163" s="82" t="s">
        <v>10</v>
      </c>
      <c r="G163" s="82" t="s">
        <v>424</v>
      </c>
      <c r="H163" s="82" t="s">
        <v>10</v>
      </c>
      <c r="I163" s="82" t="s">
        <v>417</v>
      </c>
      <c r="J163" s="83">
        <v>2793</v>
      </c>
      <c r="K163" s="83">
        <v>30</v>
      </c>
      <c r="L163" s="83">
        <v>317.35000000000002</v>
      </c>
      <c r="M163" s="83">
        <v>317.35000000000002</v>
      </c>
      <c r="N163" s="83">
        <v>317.35000000000002</v>
      </c>
      <c r="O163" s="83">
        <v>8885.7999999999956</v>
      </c>
      <c r="P163" s="83">
        <v>8885.7999999999956</v>
      </c>
      <c r="Q163" s="178">
        <v>1</v>
      </c>
      <c r="R163" s="178">
        <v>1</v>
      </c>
    </row>
    <row r="164" spans="1:18">
      <c r="A164" s="82" t="s">
        <v>2</v>
      </c>
      <c r="B164" s="82" t="s">
        <v>196</v>
      </c>
      <c r="C164" s="82" t="s">
        <v>44</v>
      </c>
      <c r="D164" s="82" t="s">
        <v>430</v>
      </c>
      <c r="E164" s="82" t="s">
        <v>430</v>
      </c>
      <c r="F164" s="82" t="s">
        <v>20</v>
      </c>
      <c r="G164" s="82" t="s">
        <v>402</v>
      </c>
      <c r="H164" s="82" t="s">
        <v>20</v>
      </c>
      <c r="I164" s="82" t="s">
        <v>200</v>
      </c>
      <c r="J164" s="83">
        <v>6</v>
      </c>
      <c r="K164" s="83">
        <v>11</v>
      </c>
      <c r="L164" s="83">
        <v>414.92</v>
      </c>
      <c r="M164" s="83">
        <v>413.76</v>
      </c>
      <c r="N164" s="83">
        <v>413.76</v>
      </c>
      <c r="O164" s="83">
        <v>4551.3600000000015</v>
      </c>
      <c r="P164" s="83">
        <v>4551.3600000000015</v>
      </c>
      <c r="Q164" s="178">
        <v>1</v>
      </c>
      <c r="R164" s="178">
        <v>0.99720428034319863</v>
      </c>
    </row>
    <row r="165" spans="1:18">
      <c r="A165" s="82" t="s">
        <v>2</v>
      </c>
      <c r="B165" s="82" t="s">
        <v>196</v>
      </c>
      <c r="C165" s="82" t="s">
        <v>44</v>
      </c>
      <c r="D165" s="82" t="s">
        <v>430</v>
      </c>
      <c r="E165" s="82" t="s">
        <v>430</v>
      </c>
      <c r="F165" s="82" t="s">
        <v>405</v>
      </c>
      <c r="G165" s="82" t="s">
        <v>406</v>
      </c>
      <c r="H165" s="82" t="s">
        <v>9</v>
      </c>
      <c r="I165" s="82" t="s">
        <v>200</v>
      </c>
      <c r="J165" s="83">
        <v>9</v>
      </c>
      <c r="K165" s="83">
        <v>20</v>
      </c>
      <c r="L165" s="83">
        <v>44.7</v>
      </c>
      <c r="M165" s="83">
        <v>44.7</v>
      </c>
      <c r="N165" s="83">
        <v>44.7</v>
      </c>
      <c r="O165" s="83">
        <v>894.00000000000034</v>
      </c>
      <c r="P165" s="83">
        <v>894.00000000000034</v>
      </c>
      <c r="Q165" s="178">
        <v>1</v>
      </c>
      <c r="R165" s="178">
        <v>1</v>
      </c>
    </row>
    <row r="166" spans="1:18">
      <c r="A166" s="82" t="s">
        <v>2</v>
      </c>
      <c r="B166" s="82" t="s">
        <v>196</v>
      </c>
      <c r="C166" s="82" t="s">
        <v>44</v>
      </c>
      <c r="D166" s="82" t="s">
        <v>430</v>
      </c>
      <c r="E166" s="82" t="s">
        <v>430</v>
      </c>
      <c r="F166" s="82" t="s">
        <v>34</v>
      </c>
      <c r="G166" s="82" t="s">
        <v>407</v>
      </c>
      <c r="H166" s="82" t="s">
        <v>34</v>
      </c>
      <c r="I166" s="82" t="s">
        <v>408</v>
      </c>
      <c r="J166" s="83">
        <v>12</v>
      </c>
      <c r="K166" s="83">
        <v>15</v>
      </c>
      <c r="L166" s="83">
        <v>24.19</v>
      </c>
      <c r="M166" s="83">
        <v>24.19</v>
      </c>
      <c r="N166" s="83">
        <v>24.19</v>
      </c>
      <c r="O166" s="83">
        <v>362.85</v>
      </c>
      <c r="P166" s="83">
        <v>362.85</v>
      </c>
      <c r="Q166" s="178">
        <v>1</v>
      </c>
      <c r="R166" s="178">
        <v>1</v>
      </c>
    </row>
    <row r="167" spans="1:18">
      <c r="A167" s="82" t="s">
        <v>2</v>
      </c>
      <c r="B167" s="82" t="s">
        <v>196</v>
      </c>
      <c r="C167" s="82" t="s">
        <v>44</v>
      </c>
      <c r="D167" s="82" t="s">
        <v>430</v>
      </c>
      <c r="E167" s="82" t="s">
        <v>430</v>
      </c>
      <c r="F167" s="82" t="s">
        <v>30</v>
      </c>
      <c r="G167" s="82" t="s">
        <v>409</v>
      </c>
      <c r="H167" s="82" t="s">
        <v>30</v>
      </c>
      <c r="I167" s="82" t="s">
        <v>200</v>
      </c>
      <c r="J167" s="83">
        <v>16</v>
      </c>
      <c r="K167" s="83">
        <v>10</v>
      </c>
      <c r="L167" s="83">
        <v>51.98</v>
      </c>
      <c r="M167" s="83">
        <v>51.79</v>
      </c>
      <c r="N167" s="83">
        <v>51.79</v>
      </c>
      <c r="O167" s="83">
        <v>517.90000000000009</v>
      </c>
      <c r="P167" s="83">
        <v>517.90000000000009</v>
      </c>
      <c r="Q167" s="178">
        <v>1</v>
      </c>
      <c r="R167" s="178">
        <v>0.9963447479799924</v>
      </c>
    </row>
    <row r="168" spans="1:18">
      <c r="A168" s="82" t="s">
        <v>2</v>
      </c>
      <c r="B168" s="82" t="s">
        <v>196</v>
      </c>
      <c r="C168" s="82" t="s">
        <v>44</v>
      </c>
      <c r="D168" s="82" t="s">
        <v>430</v>
      </c>
      <c r="E168" s="82" t="s">
        <v>430</v>
      </c>
      <c r="F168" s="82" t="s">
        <v>18</v>
      </c>
      <c r="G168" s="82" t="s">
        <v>410</v>
      </c>
      <c r="H168" s="82" t="s">
        <v>18</v>
      </c>
      <c r="I168" s="82" t="s">
        <v>200</v>
      </c>
      <c r="J168" s="83">
        <v>14</v>
      </c>
      <c r="K168" s="83">
        <v>10</v>
      </c>
      <c r="L168" s="83">
        <v>60.52</v>
      </c>
      <c r="M168" s="83">
        <v>60.31</v>
      </c>
      <c r="N168" s="83">
        <v>60.31</v>
      </c>
      <c r="O168" s="83">
        <v>603.09999999999991</v>
      </c>
      <c r="P168" s="83">
        <v>603.09999999999991</v>
      </c>
      <c r="Q168" s="178">
        <v>1</v>
      </c>
      <c r="R168" s="178">
        <v>0.99653007270323857</v>
      </c>
    </row>
    <row r="169" spans="1:18">
      <c r="A169" s="82" t="s">
        <v>2</v>
      </c>
      <c r="B169" s="82" t="s">
        <v>196</v>
      </c>
      <c r="C169" s="82" t="s">
        <v>44</v>
      </c>
      <c r="D169" s="82" t="s">
        <v>430</v>
      </c>
      <c r="E169" s="82" t="s">
        <v>430</v>
      </c>
      <c r="F169" s="82" t="s">
        <v>19</v>
      </c>
      <c r="G169" s="82" t="s">
        <v>412</v>
      </c>
      <c r="H169" s="82" t="s">
        <v>19</v>
      </c>
      <c r="I169" s="82" t="s">
        <v>200</v>
      </c>
      <c r="J169" s="83">
        <v>3</v>
      </c>
      <c r="K169" s="83">
        <v>2</v>
      </c>
      <c r="L169" s="83">
        <v>0.8</v>
      </c>
      <c r="M169" s="83">
        <v>0.76</v>
      </c>
      <c r="N169" s="83">
        <v>0.76</v>
      </c>
      <c r="O169" s="83">
        <v>1.52</v>
      </c>
      <c r="P169" s="83">
        <v>1.52</v>
      </c>
      <c r="Q169" s="178">
        <v>1</v>
      </c>
      <c r="R169" s="178">
        <v>0.95</v>
      </c>
    </row>
    <row r="170" spans="1:18">
      <c r="A170" s="82" t="s">
        <v>2</v>
      </c>
      <c r="B170" s="82" t="s">
        <v>196</v>
      </c>
      <c r="C170" s="82" t="s">
        <v>44</v>
      </c>
      <c r="D170" s="82" t="s">
        <v>431</v>
      </c>
      <c r="E170" s="82" t="s">
        <v>431</v>
      </c>
      <c r="F170" s="82" t="s">
        <v>20</v>
      </c>
      <c r="G170" s="82" t="s">
        <v>402</v>
      </c>
      <c r="H170" s="82" t="s">
        <v>20</v>
      </c>
      <c r="I170" s="82" t="s">
        <v>200</v>
      </c>
      <c r="J170" s="83">
        <v>1</v>
      </c>
      <c r="K170" s="83">
        <v>11</v>
      </c>
      <c r="L170" s="83">
        <v>102.51</v>
      </c>
      <c r="M170" s="83">
        <v>102.51</v>
      </c>
      <c r="N170" s="83">
        <v>102.51</v>
      </c>
      <c r="O170" s="83">
        <v>1127.6100000000001</v>
      </c>
      <c r="P170" s="83">
        <v>1127.6100000000001</v>
      </c>
      <c r="Q170" s="178">
        <v>1</v>
      </c>
      <c r="R170" s="178">
        <v>1</v>
      </c>
    </row>
    <row r="171" spans="1:18">
      <c r="A171" s="82" t="s">
        <v>2</v>
      </c>
      <c r="B171" s="82" t="s">
        <v>196</v>
      </c>
      <c r="C171" s="82" t="s">
        <v>44</v>
      </c>
      <c r="D171" s="82" t="s">
        <v>431</v>
      </c>
      <c r="E171" s="82" t="s">
        <v>431</v>
      </c>
      <c r="F171" s="82" t="s">
        <v>403</v>
      </c>
      <c r="G171" s="82" t="s">
        <v>404</v>
      </c>
      <c r="H171" s="82" t="s">
        <v>45</v>
      </c>
      <c r="I171" s="82" t="s">
        <v>200</v>
      </c>
      <c r="J171" s="83">
        <v>3</v>
      </c>
      <c r="K171" s="83">
        <v>3</v>
      </c>
      <c r="L171" s="83">
        <v>38.68</v>
      </c>
      <c r="M171" s="83">
        <v>38.68</v>
      </c>
      <c r="N171" s="83">
        <v>38.68</v>
      </c>
      <c r="O171" s="83">
        <v>116.03999999999999</v>
      </c>
      <c r="P171" s="83">
        <v>116.03999999999999</v>
      </c>
      <c r="Q171" s="178">
        <v>1</v>
      </c>
      <c r="R171" s="178">
        <v>1</v>
      </c>
    </row>
    <row r="172" spans="1:18">
      <c r="A172" s="82" t="s">
        <v>2</v>
      </c>
      <c r="B172" s="82" t="s">
        <v>196</v>
      </c>
      <c r="C172" s="82" t="s">
        <v>44</v>
      </c>
      <c r="D172" s="82" t="s">
        <v>431</v>
      </c>
      <c r="E172" s="82" t="s">
        <v>431</v>
      </c>
      <c r="F172" s="82" t="s">
        <v>405</v>
      </c>
      <c r="G172" s="82" t="s">
        <v>406</v>
      </c>
      <c r="H172" s="82" t="s">
        <v>9</v>
      </c>
      <c r="I172" s="82" t="s">
        <v>200</v>
      </c>
      <c r="J172" s="83">
        <v>2</v>
      </c>
      <c r="K172" s="83">
        <v>20</v>
      </c>
      <c r="L172" s="83">
        <v>14.61</v>
      </c>
      <c r="M172" s="83">
        <v>14.61</v>
      </c>
      <c r="N172" s="83">
        <v>14.61</v>
      </c>
      <c r="O172" s="83">
        <v>292.20000000000016</v>
      </c>
      <c r="P172" s="83">
        <v>292.20000000000016</v>
      </c>
      <c r="Q172" s="178">
        <v>1</v>
      </c>
      <c r="R172" s="178">
        <v>1</v>
      </c>
    </row>
    <row r="173" spans="1:18">
      <c r="A173" s="82" t="s">
        <v>2</v>
      </c>
      <c r="B173" s="82" t="s">
        <v>196</v>
      </c>
      <c r="C173" s="82" t="s">
        <v>44</v>
      </c>
      <c r="D173" s="82" t="s">
        <v>431</v>
      </c>
      <c r="E173" s="82" t="s">
        <v>431</v>
      </c>
      <c r="F173" s="82" t="s">
        <v>19</v>
      </c>
      <c r="G173" s="82" t="s">
        <v>412</v>
      </c>
      <c r="H173" s="82" t="s">
        <v>19</v>
      </c>
      <c r="I173" s="82" t="s">
        <v>200</v>
      </c>
      <c r="J173" s="83">
        <v>1</v>
      </c>
      <c r="K173" s="83">
        <v>2</v>
      </c>
      <c r="L173" s="83">
        <v>0.25</v>
      </c>
      <c r="M173" s="83">
        <v>0.25</v>
      </c>
      <c r="N173" s="83">
        <v>0.25</v>
      </c>
      <c r="O173" s="83">
        <v>0.5</v>
      </c>
      <c r="P173" s="83">
        <v>0.5</v>
      </c>
      <c r="Q173" s="178">
        <v>1</v>
      </c>
      <c r="R173" s="178">
        <v>1</v>
      </c>
    </row>
    <row r="174" spans="1:18">
      <c r="A174" s="82" t="s">
        <v>3</v>
      </c>
      <c r="B174" s="82" t="s">
        <v>196</v>
      </c>
      <c r="C174" s="82" t="s">
        <v>48</v>
      </c>
      <c r="D174" s="82" t="s">
        <v>432</v>
      </c>
      <c r="E174" s="82" t="s">
        <v>481</v>
      </c>
      <c r="F174" s="82" t="s">
        <v>433</v>
      </c>
      <c r="G174" s="82" t="s">
        <v>434</v>
      </c>
      <c r="H174" s="82" t="s">
        <v>26</v>
      </c>
      <c r="I174" s="82" t="s">
        <v>229</v>
      </c>
      <c r="J174" s="83">
        <v>214</v>
      </c>
      <c r="K174" s="83">
        <v>6</v>
      </c>
      <c r="L174" s="83">
        <v>251499</v>
      </c>
      <c r="M174" s="83">
        <v>138683</v>
      </c>
      <c r="N174" s="83">
        <v>128979</v>
      </c>
      <c r="O174" s="83">
        <v>832098</v>
      </c>
      <c r="P174" s="83">
        <v>773874</v>
      </c>
      <c r="Q174" s="178">
        <v>0.9300274727255684</v>
      </c>
      <c r="R174" s="178">
        <v>0.55142565179185599</v>
      </c>
    </row>
    <row r="175" spans="1:18">
      <c r="A175" s="82" t="s">
        <v>3</v>
      </c>
      <c r="B175" s="82" t="s">
        <v>196</v>
      </c>
      <c r="C175" s="82" t="s">
        <v>48</v>
      </c>
      <c r="D175" s="82" t="s">
        <v>221</v>
      </c>
      <c r="E175" s="82" t="s">
        <v>481</v>
      </c>
      <c r="F175" s="82" t="s">
        <v>222</v>
      </c>
      <c r="G175" s="82" t="s">
        <v>435</v>
      </c>
      <c r="H175" s="82" t="s">
        <v>25</v>
      </c>
      <c r="I175" s="82" t="s">
        <v>224</v>
      </c>
      <c r="J175" s="83">
        <v>2307</v>
      </c>
      <c r="K175" s="83">
        <v>3</v>
      </c>
      <c r="L175" s="83">
        <v>2359</v>
      </c>
      <c r="M175" s="83">
        <v>2359</v>
      </c>
      <c r="N175" s="83">
        <v>2194</v>
      </c>
      <c r="O175" s="83">
        <v>7077</v>
      </c>
      <c r="P175" s="83">
        <v>6582</v>
      </c>
      <c r="Q175" s="178">
        <v>0.93005510809665115</v>
      </c>
      <c r="R175" s="178">
        <v>1</v>
      </c>
    </row>
    <row r="176" spans="1:18">
      <c r="A176" s="82" t="s">
        <v>3</v>
      </c>
      <c r="B176" s="82" t="s">
        <v>196</v>
      </c>
      <c r="C176" s="82" t="s">
        <v>48</v>
      </c>
      <c r="D176" s="82" t="s">
        <v>221</v>
      </c>
      <c r="E176" s="82" t="s">
        <v>481</v>
      </c>
      <c r="F176" s="82" t="s">
        <v>436</v>
      </c>
      <c r="G176" s="82" t="s">
        <v>437</v>
      </c>
      <c r="H176" s="82" t="s">
        <v>168</v>
      </c>
      <c r="I176" s="82" t="s">
        <v>438</v>
      </c>
      <c r="J176" s="83">
        <v>10</v>
      </c>
      <c r="K176" s="83">
        <v>20</v>
      </c>
      <c r="L176" s="83">
        <v>2133</v>
      </c>
      <c r="M176" s="83">
        <v>2133</v>
      </c>
      <c r="N176" s="83">
        <v>1983</v>
      </c>
      <c r="O176" s="83">
        <v>42660</v>
      </c>
      <c r="P176" s="83">
        <v>39660</v>
      </c>
      <c r="Q176" s="178">
        <v>0.92967651195499301</v>
      </c>
      <c r="R176" s="178">
        <v>1</v>
      </c>
    </row>
    <row r="177" spans="1:18">
      <c r="A177" s="82" t="s">
        <v>3</v>
      </c>
      <c r="B177" s="82" t="s">
        <v>196</v>
      </c>
      <c r="C177" s="82" t="s">
        <v>48</v>
      </c>
      <c r="D177" s="82" t="s">
        <v>221</v>
      </c>
      <c r="E177" s="82" t="s">
        <v>481</v>
      </c>
      <c r="F177" s="82" t="s">
        <v>439</v>
      </c>
      <c r="G177" s="82" t="s">
        <v>440</v>
      </c>
      <c r="H177" s="82" t="s">
        <v>169</v>
      </c>
      <c r="I177" s="82" t="s">
        <v>417</v>
      </c>
      <c r="J177" s="83">
        <v>145300</v>
      </c>
      <c r="K177" s="83">
        <v>6</v>
      </c>
      <c r="L177" s="83">
        <v>5085</v>
      </c>
      <c r="M177" s="83">
        <v>5085</v>
      </c>
      <c r="N177" s="83">
        <v>4729</v>
      </c>
      <c r="O177" s="83">
        <v>30510</v>
      </c>
      <c r="P177" s="83">
        <v>28374</v>
      </c>
      <c r="Q177" s="178">
        <v>0.92999016715830873</v>
      </c>
      <c r="R177" s="178">
        <v>1</v>
      </c>
    </row>
    <row r="178" spans="1:18">
      <c r="A178" s="82" t="s">
        <v>3</v>
      </c>
      <c r="B178" s="82" t="s">
        <v>196</v>
      </c>
      <c r="C178" s="82" t="s">
        <v>48</v>
      </c>
      <c r="D178" s="82" t="s">
        <v>221</v>
      </c>
      <c r="E178" s="82" t="s">
        <v>481</v>
      </c>
      <c r="F178" s="82" t="s">
        <v>441</v>
      </c>
      <c r="G178" s="82" t="s">
        <v>442</v>
      </c>
      <c r="H178" s="82" t="s">
        <v>170</v>
      </c>
      <c r="I178" s="82" t="s">
        <v>229</v>
      </c>
      <c r="J178" s="83">
        <v>1</v>
      </c>
      <c r="K178" s="83">
        <v>12</v>
      </c>
      <c r="L178" s="83">
        <v>209</v>
      </c>
      <c r="M178" s="83">
        <v>209</v>
      </c>
      <c r="N178" s="83">
        <v>194</v>
      </c>
      <c r="O178" s="83">
        <v>2508</v>
      </c>
      <c r="P178" s="83">
        <v>2328</v>
      </c>
      <c r="Q178" s="178">
        <v>0.92822966507177029</v>
      </c>
      <c r="R178" s="178">
        <v>1</v>
      </c>
    </row>
    <row r="179" spans="1:18">
      <c r="A179" s="82" t="s">
        <v>3</v>
      </c>
      <c r="B179" s="82" t="s">
        <v>196</v>
      </c>
      <c r="C179" s="82" t="s">
        <v>48</v>
      </c>
      <c r="D179" s="82" t="s">
        <v>221</v>
      </c>
      <c r="E179" s="82" t="s">
        <v>481</v>
      </c>
      <c r="F179" s="82" t="s">
        <v>443</v>
      </c>
      <c r="G179" s="82" t="s">
        <v>444</v>
      </c>
      <c r="H179" s="82" t="s">
        <v>171</v>
      </c>
      <c r="I179" s="82" t="s">
        <v>229</v>
      </c>
      <c r="J179" s="83">
        <v>2</v>
      </c>
      <c r="K179" s="83">
        <v>15</v>
      </c>
      <c r="L179" s="83">
        <v>1222</v>
      </c>
      <c r="M179" s="83">
        <v>1222</v>
      </c>
      <c r="N179" s="83">
        <v>1136</v>
      </c>
      <c r="O179" s="83">
        <v>18330</v>
      </c>
      <c r="P179" s="83">
        <v>17040</v>
      </c>
      <c r="Q179" s="178">
        <v>0.9296235679214403</v>
      </c>
      <c r="R179" s="178">
        <v>1</v>
      </c>
    </row>
    <row r="180" spans="1:18">
      <c r="A180" s="82" t="s">
        <v>3</v>
      </c>
      <c r="B180" s="82" t="s">
        <v>196</v>
      </c>
      <c r="C180" s="82" t="s">
        <v>48</v>
      </c>
      <c r="D180" s="82" t="s">
        <v>221</v>
      </c>
      <c r="E180" s="82" t="s">
        <v>481</v>
      </c>
      <c r="F180" s="82" t="s">
        <v>445</v>
      </c>
      <c r="G180" s="82" t="s">
        <v>446</v>
      </c>
      <c r="H180" s="82" t="s">
        <v>172</v>
      </c>
      <c r="I180" s="82" t="s">
        <v>447</v>
      </c>
      <c r="J180" s="83">
        <v>1</v>
      </c>
      <c r="K180" s="83">
        <v>12</v>
      </c>
      <c r="L180" s="83">
        <v>585</v>
      </c>
      <c r="M180" s="83">
        <v>585</v>
      </c>
      <c r="N180" s="83">
        <v>544</v>
      </c>
      <c r="O180" s="83">
        <v>7020</v>
      </c>
      <c r="P180" s="83">
        <v>6528</v>
      </c>
      <c r="Q180" s="178">
        <v>0.92991452991452994</v>
      </c>
      <c r="R180" s="178">
        <v>1</v>
      </c>
    </row>
    <row r="181" spans="1:18">
      <c r="A181" s="82" t="s">
        <v>3</v>
      </c>
      <c r="B181" s="82" t="s">
        <v>196</v>
      </c>
      <c r="C181" s="82" t="s">
        <v>48</v>
      </c>
      <c r="D181" s="82" t="s">
        <v>221</v>
      </c>
      <c r="E181" s="82" t="s">
        <v>481</v>
      </c>
      <c r="F181" s="82" t="s">
        <v>448</v>
      </c>
      <c r="G181" s="82" t="s">
        <v>449</v>
      </c>
      <c r="H181" s="82" t="s">
        <v>49</v>
      </c>
      <c r="I181" s="82" t="s">
        <v>229</v>
      </c>
      <c r="J181" s="83">
        <v>2</v>
      </c>
      <c r="K181" s="83">
        <v>12</v>
      </c>
      <c r="L181" s="83">
        <v>1025</v>
      </c>
      <c r="M181" s="83">
        <v>1025</v>
      </c>
      <c r="N181" s="83">
        <v>953</v>
      </c>
      <c r="O181" s="83">
        <v>12300</v>
      </c>
      <c r="P181" s="83">
        <v>11436</v>
      </c>
      <c r="Q181" s="178">
        <v>0.92975609756097566</v>
      </c>
      <c r="R181" s="178">
        <v>1</v>
      </c>
    </row>
    <row r="182" spans="1:18">
      <c r="A182" s="82" t="s">
        <v>3</v>
      </c>
      <c r="B182" s="82" t="s">
        <v>196</v>
      </c>
      <c r="C182" s="82" t="s">
        <v>48</v>
      </c>
      <c r="D182" s="82" t="s">
        <v>221</v>
      </c>
      <c r="E182" s="82" t="s">
        <v>481</v>
      </c>
      <c r="F182" s="82" t="s">
        <v>450</v>
      </c>
      <c r="G182" s="82" t="s">
        <v>451</v>
      </c>
      <c r="H182" s="82" t="s">
        <v>38</v>
      </c>
      <c r="I182" s="82" t="s">
        <v>229</v>
      </c>
      <c r="J182" s="83">
        <v>1</v>
      </c>
      <c r="K182" s="83">
        <v>16</v>
      </c>
      <c r="L182" s="83">
        <v>235</v>
      </c>
      <c r="M182" s="83">
        <v>235</v>
      </c>
      <c r="N182" s="83">
        <v>219</v>
      </c>
      <c r="O182" s="83">
        <v>3760</v>
      </c>
      <c r="P182" s="83">
        <v>3504</v>
      </c>
      <c r="Q182" s="178">
        <v>0.93191489361702129</v>
      </c>
      <c r="R182" s="178">
        <v>1</v>
      </c>
    </row>
    <row r="183" spans="1:18">
      <c r="A183" s="82" t="s">
        <v>3</v>
      </c>
      <c r="B183" s="82" t="s">
        <v>196</v>
      </c>
      <c r="C183" s="82" t="s">
        <v>48</v>
      </c>
      <c r="D183" s="82" t="s">
        <v>221</v>
      </c>
      <c r="E183" s="82" t="s">
        <v>481</v>
      </c>
      <c r="F183" s="82" t="s">
        <v>452</v>
      </c>
      <c r="G183" s="82" t="s">
        <v>453</v>
      </c>
      <c r="H183" s="82" t="s">
        <v>39</v>
      </c>
      <c r="I183" s="82" t="s">
        <v>224</v>
      </c>
      <c r="J183" s="83">
        <v>399</v>
      </c>
      <c r="K183" s="83">
        <v>15</v>
      </c>
      <c r="L183" s="83">
        <v>266</v>
      </c>
      <c r="M183" s="83">
        <v>266</v>
      </c>
      <c r="N183" s="83">
        <v>247</v>
      </c>
      <c r="O183" s="83">
        <v>3990</v>
      </c>
      <c r="P183" s="83">
        <v>3705</v>
      </c>
      <c r="Q183" s="178">
        <v>0.9285714285714286</v>
      </c>
      <c r="R183" s="178">
        <v>1</v>
      </c>
    </row>
    <row r="184" spans="1:18">
      <c r="A184" s="82" t="s">
        <v>3</v>
      </c>
      <c r="B184" s="82" t="s">
        <v>196</v>
      </c>
      <c r="C184" s="82" t="s">
        <v>48</v>
      </c>
      <c r="D184" s="82" t="s">
        <v>221</v>
      </c>
      <c r="E184" s="82" t="s">
        <v>481</v>
      </c>
      <c r="F184" s="82" t="s">
        <v>454</v>
      </c>
      <c r="G184" s="82" t="s">
        <v>455</v>
      </c>
      <c r="H184" s="82" t="s">
        <v>21</v>
      </c>
      <c r="I184" s="82" t="s">
        <v>364</v>
      </c>
      <c r="J184" s="83">
        <v>3800</v>
      </c>
      <c r="K184" s="83">
        <v>15</v>
      </c>
      <c r="L184" s="83">
        <v>661</v>
      </c>
      <c r="M184" s="83">
        <v>661</v>
      </c>
      <c r="N184" s="83">
        <v>614</v>
      </c>
      <c r="O184" s="83">
        <v>9915</v>
      </c>
      <c r="P184" s="83">
        <v>9210</v>
      </c>
      <c r="Q184" s="178">
        <v>0.92889561270801813</v>
      </c>
      <c r="R184" s="178">
        <v>1</v>
      </c>
    </row>
    <row r="185" spans="1:18">
      <c r="A185" s="82" t="s">
        <v>3</v>
      </c>
      <c r="B185" s="82" t="s">
        <v>196</v>
      </c>
      <c r="C185" s="82" t="s">
        <v>48</v>
      </c>
      <c r="D185" s="82" t="s">
        <v>221</v>
      </c>
      <c r="E185" s="82" t="s">
        <v>481</v>
      </c>
      <c r="F185" s="82" t="s">
        <v>456</v>
      </c>
      <c r="G185" s="82" t="s">
        <v>457</v>
      </c>
      <c r="H185" s="82" t="s">
        <v>35</v>
      </c>
      <c r="I185" s="82" t="s">
        <v>229</v>
      </c>
      <c r="J185" s="83">
        <v>12</v>
      </c>
      <c r="K185" s="83">
        <v>16</v>
      </c>
      <c r="L185" s="83">
        <v>1521</v>
      </c>
      <c r="M185" s="83">
        <v>1521</v>
      </c>
      <c r="N185" s="83">
        <v>1475</v>
      </c>
      <c r="O185" s="83">
        <v>11955.06</v>
      </c>
      <c r="P185" s="83">
        <v>11593.5</v>
      </c>
      <c r="Q185" s="178">
        <v>0.96975673898750825</v>
      </c>
      <c r="R185" s="178">
        <v>1</v>
      </c>
    </row>
    <row r="186" spans="1:18">
      <c r="A186" s="82" t="s">
        <v>3</v>
      </c>
      <c r="B186" s="82" t="s">
        <v>196</v>
      </c>
      <c r="C186" s="82" t="s">
        <v>48</v>
      </c>
      <c r="D186" s="82" t="s">
        <v>221</v>
      </c>
      <c r="E186" s="82" t="s">
        <v>481</v>
      </c>
      <c r="F186" s="82" t="s">
        <v>206</v>
      </c>
      <c r="G186" s="82" t="s">
        <v>458</v>
      </c>
      <c r="H186" s="82" t="s">
        <v>20</v>
      </c>
      <c r="I186" s="82" t="s">
        <v>229</v>
      </c>
      <c r="J186" s="83">
        <v>1</v>
      </c>
      <c r="K186" s="83">
        <v>11</v>
      </c>
      <c r="L186" s="83">
        <v>157</v>
      </c>
      <c r="M186" s="83">
        <v>157</v>
      </c>
      <c r="N186" s="83">
        <v>152</v>
      </c>
      <c r="O186" s="83">
        <v>1727</v>
      </c>
      <c r="P186" s="83">
        <v>1672</v>
      </c>
      <c r="Q186" s="178">
        <v>0.96815286624203822</v>
      </c>
      <c r="R186" s="178">
        <v>1</v>
      </c>
    </row>
    <row r="187" spans="1:18">
      <c r="A187" s="82" t="s">
        <v>3</v>
      </c>
      <c r="B187" s="82" t="s">
        <v>196</v>
      </c>
      <c r="C187" s="82" t="s">
        <v>48</v>
      </c>
      <c r="D187" s="82" t="s">
        <v>221</v>
      </c>
      <c r="E187" s="82" t="s">
        <v>481</v>
      </c>
      <c r="F187" s="82" t="s">
        <v>433</v>
      </c>
      <c r="G187" s="82" t="s">
        <v>434</v>
      </c>
      <c r="H187" s="82" t="s">
        <v>26</v>
      </c>
      <c r="I187" s="82" t="s">
        <v>229</v>
      </c>
      <c r="J187" s="83">
        <v>12</v>
      </c>
      <c r="K187" s="83">
        <v>6</v>
      </c>
      <c r="L187" s="83">
        <v>14348</v>
      </c>
      <c r="M187" s="83">
        <v>7776</v>
      </c>
      <c r="N187" s="83">
        <v>7231</v>
      </c>
      <c r="O187" s="83">
        <v>46656</v>
      </c>
      <c r="P187" s="83">
        <v>43386</v>
      </c>
      <c r="Q187" s="178">
        <v>0.92991255144032925</v>
      </c>
      <c r="R187" s="178">
        <v>0.54195706718706438</v>
      </c>
    </row>
    <row r="188" spans="1:18">
      <c r="A188" s="82" t="s">
        <v>3</v>
      </c>
      <c r="B188" s="82" t="s">
        <v>196</v>
      </c>
      <c r="C188" s="82" t="s">
        <v>48</v>
      </c>
      <c r="D188" s="82" t="s">
        <v>221</v>
      </c>
      <c r="E188" s="82" t="s">
        <v>481</v>
      </c>
      <c r="F188" s="82" t="s">
        <v>459</v>
      </c>
      <c r="G188" s="82" t="s">
        <v>460</v>
      </c>
      <c r="H188" s="82" t="s">
        <v>163</v>
      </c>
      <c r="I188" s="82" t="s">
        <v>224</v>
      </c>
      <c r="J188" s="83">
        <v>3390</v>
      </c>
      <c r="K188" s="83">
        <v>20</v>
      </c>
      <c r="L188" s="83">
        <v>2819</v>
      </c>
      <c r="M188" s="83">
        <v>2682</v>
      </c>
      <c r="N188" s="83">
        <v>2494</v>
      </c>
      <c r="O188" s="83">
        <v>53640</v>
      </c>
      <c r="P188" s="83">
        <v>49880</v>
      </c>
      <c r="Q188" s="178">
        <v>0.92990305741983592</v>
      </c>
      <c r="R188" s="178">
        <v>0.9514012061014544</v>
      </c>
    </row>
    <row r="189" spans="1:18">
      <c r="A189" s="82" t="s">
        <v>3</v>
      </c>
      <c r="B189" s="82" t="s">
        <v>196</v>
      </c>
      <c r="C189" s="82" t="s">
        <v>461</v>
      </c>
      <c r="D189" s="82" t="s">
        <v>461</v>
      </c>
      <c r="E189" s="82" t="s">
        <v>461</v>
      </c>
      <c r="F189" s="82" t="s">
        <v>462</v>
      </c>
      <c r="G189" s="82" t="s">
        <v>497</v>
      </c>
      <c r="H189" s="82" t="s">
        <v>50</v>
      </c>
      <c r="I189" s="82" t="s">
        <v>229</v>
      </c>
      <c r="J189" s="83">
        <v>2</v>
      </c>
      <c r="K189" s="83">
        <v>12</v>
      </c>
      <c r="L189" s="83">
        <v>1328</v>
      </c>
      <c r="M189" s="83">
        <v>626</v>
      </c>
      <c r="N189" s="83">
        <v>501</v>
      </c>
      <c r="O189" s="83">
        <v>7512</v>
      </c>
      <c r="P189" s="83">
        <v>6012</v>
      </c>
      <c r="Q189" s="178">
        <v>0.80031948881789139</v>
      </c>
      <c r="R189" s="178">
        <v>0.47138554216867468</v>
      </c>
    </row>
    <row r="190" spans="1:18">
      <c r="A190" s="82" t="s">
        <v>3</v>
      </c>
      <c r="B190" s="82" t="s">
        <v>196</v>
      </c>
      <c r="C190" s="82" t="s">
        <v>461</v>
      </c>
      <c r="D190" s="82" t="s">
        <v>461</v>
      </c>
      <c r="E190" s="82" t="s">
        <v>461</v>
      </c>
      <c r="F190" s="82" t="s">
        <v>463</v>
      </c>
      <c r="G190" s="82" t="s">
        <v>498</v>
      </c>
      <c r="H190" s="82" t="s">
        <v>50</v>
      </c>
      <c r="I190" s="82" t="s">
        <v>229</v>
      </c>
      <c r="J190" s="83">
        <v>4</v>
      </c>
      <c r="K190" s="83">
        <v>12</v>
      </c>
      <c r="L190" s="83">
        <v>2143</v>
      </c>
      <c r="M190" s="83">
        <v>2122</v>
      </c>
      <c r="N190" s="83">
        <v>1698</v>
      </c>
      <c r="O190" s="83">
        <v>25464</v>
      </c>
      <c r="P190" s="83">
        <v>20376</v>
      </c>
      <c r="Q190" s="178">
        <v>0.80018850141376063</v>
      </c>
      <c r="R190" s="178">
        <v>0.99020065328978069</v>
      </c>
    </row>
    <row r="191" spans="1:18">
      <c r="A191" s="82" t="s">
        <v>3</v>
      </c>
      <c r="B191" s="82" t="s">
        <v>196</v>
      </c>
      <c r="C191" s="82" t="s">
        <v>461</v>
      </c>
      <c r="D191" s="82" t="s">
        <v>461</v>
      </c>
      <c r="E191" s="82" t="s">
        <v>461</v>
      </c>
      <c r="F191" s="82" t="s">
        <v>464</v>
      </c>
      <c r="G191" s="82" t="s">
        <v>499</v>
      </c>
      <c r="H191" s="82" t="s">
        <v>171</v>
      </c>
      <c r="I191" s="82" t="s">
        <v>229</v>
      </c>
      <c r="J191" s="83">
        <v>3</v>
      </c>
      <c r="K191" s="83">
        <v>15</v>
      </c>
      <c r="L191" s="83">
        <v>562</v>
      </c>
      <c r="M191" s="83">
        <v>557</v>
      </c>
      <c r="N191" s="83">
        <v>445</v>
      </c>
      <c r="O191" s="83">
        <v>8355</v>
      </c>
      <c r="P191" s="83">
        <v>6675</v>
      </c>
      <c r="Q191" s="178">
        <v>0.79892280071813282</v>
      </c>
      <c r="R191" s="178">
        <v>0.99110320284697506</v>
      </c>
    </row>
    <row r="192" spans="1:18">
      <c r="A192" s="82" t="s">
        <v>3</v>
      </c>
      <c r="B192" s="82" t="s">
        <v>196</v>
      </c>
      <c r="C192" s="82" t="s">
        <v>461</v>
      </c>
      <c r="D192" s="82" t="s">
        <v>461</v>
      </c>
      <c r="E192" s="82" t="s">
        <v>461</v>
      </c>
      <c r="F192" s="82" t="s">
        <v>465</v>
      </c>
      <c r="G192" s="82" t="s">
        <v>500</v>
      </c>
      <c r="H192" s="82" t="s">
        <v>51</v>
      </c>
      <c r="I192" s="82" t="s">
        <v>229</v>
      </c>
      <c r="J192" s="83">
        <v>1</v>
      </c>
      <c r="K192" s="83">
        <v>12</v>
      </c>
      <c r="L192" s="83">
        <v>1106</v>
      </c>
      <c r="M192" s="83">
        <v>610</v>
      </c>
      <c r="N192" s="83">
        <v>488</v>
      </c>
      <c r="O192" s="83">
        <v>7320</v>
      </c>
      <c r="P192" s="83">
        <v>5856</v>
      </c>
      <c r="Q192" s="178">
        <v>0.8</v>
      </c>
      <c r="R192" s="178">
        <v>0.55153707052441225</v>
      </c>
    </row>
    <row r="193" spans="1:18">
      <c r="A193" s="82" t="s">
        <v>3</v>
      </c>
      <c r="B193" s="82" t="s">
        <v>196</v>
      </c>
      <c r="C193" s="82" t="s">
        <v>461</v>
      </c>
      <c r="D193" s="82" t="s">
        <v>461</v>
      </c>
      <c r="E193" s="82" t="s">
        <v>461</v>
      </c>
      <c r="F193" s="82" t="s">
        <v>466</v>
      </c>
      <c r="G193" s="82" t="s">
        <v>501</v>
      </c>
      <c r="H193" s="82" t="s">
        <v>49</v>
      </c>
      <c r="I193" s="82" t="s">
        <v>229</v>
      </c>
      <c r="J193" s="83">
        <v>1</v>
      </c>
      <c r="K193" s="83">
        <v>12</v>
      </c>
      <c r="L193" s="83">
        <v>2228</v>
      </c>
      <c r="M193" s="83">
        <v>1146</v>
      </c>
      <c r="N193" s="83">
        <v>917</v>
      </c>
      <c r="O193" s="83">
        <v>13752</v>
      </c>
      <c r="P193" s="83">
        <v>11004</v>
      </c>
      <c r="Q193" s="178">
        <v>0.80017452006980805</v>
      </c>
      <c r="R193" s="178">
        <v>0.51436265709156193</v>
      </c>
    </row>
    <row r="194" spans="1:18">
      <c r="A194" s="82" t="s">
        <v>3</v>
      </c>
      <c r="B194" s="82" t="s">
        <v>467</v>
      </c>
      <c r="C194" s="82" t="s">
        <v>48</v>
      </c>
      <c r="D194" s="82" t="s">
        <v>468</v>
      </c>
      <c r="E194" s="82" t="s">
        <v>481</v>
      </c>
      <c r="F194" s="82" t="s">
        <v>433</v>
      </c>
      <c r="G194" s="82" t="s">
        <v>434</v>
      </c>
      <c r="H194" s="82" t="s">
        <v>26</v>
      </c>
      <c r="I194" s="82" t="s">
        <v>229</v>
      </c>
      <c r="J194" s="83">
        <v>51</v>
      </c>
      <c r="K194" s="83">
        <v>6</v>
      </c>
      <c r="L194" s="83">
        <v>60979</v>
      </c>
      <c r="M194" s="83">
        <v>33048</v>
      </c>
      <c r="N194" s="83">
        <v>33048</v>
      </c>
      <c r="O194" s="83">
        <v>198288</v>
      </c>
      <c r="P194" s="83">
        <v>198288</v>
      </c>
      <c r="Q194" s="178">
        <v>1</v>
      </c>
      <c r="R194" s="178">
        <v>0.54195706718706438</v>
      </c>
    </row>
    <row r="195" spans="1:18">
      <c r="A195" s="82" t="s">
        <v>3</v>
      </c>
      <c r="B195" s="82" t="s">
        <v>467</v>
      </c>
      <c r="C195" s="82" t="s">
        <v>48</v>
      </c>
      <c r="D195" s="82" t="s">
        <v>469</v>
      </c>
      <c r="E195" s="82" t="s">
        <v>481</v>
      </c>
      <c r="F195" s="82" t="s">
        <v>436</v>
      </c>
      <c r="G195" s="82" t="s">
        <v>437</v>
      </c>
      <c r="H195" s="82" t="s">
        <v>168</v>
      </c>
      <c r="I195" s="82" t="s">
        <v>438</v>
      </c>
      <c r="J195" s="83">
        <v>3</v>
      </c>
      <c r="K195" s="83">
        <v>20</v>
      </c>
      <c r="L195" s="83">
        <v>693</v>
      </c>
      <c r="M195" s="83">
        <v>693</v>
      </c>
      <c r="N195" s="83">
        <v>693</v>
      </c>
      <c r="O195" s="83">
        <v>13860</v>
      </c>
      <c r="P195" s="83">
        <v>13860</v>
      </c>
      <c r="Q195" s="178">
        <v>1</v>
      </c>
      <c r="R195" s="178">
        <v>1</v>
      </c>
    </row>
    <row r="196" spans="1:18">
      <c r="A196" s="82" t="s">
        <v>3</v>
      </c>
      <c r="B196" s="82" t="s">
        <v>467</v>
      </c>
      <c r="C196" s="82" t="s">
        <v>48</v>
      </c>
      <c r="D196" s="82" t="s">
        <v>469</v>
      </c>
      <c r="E196" s="82" t="s">
        <v>481</v>
      </c>
      <c r="F196" s="82" t="s">
        <v>443</v>
      </c>
      <c r="G196" s="82" t="s">
        <v>444</v>
      </c>
      <c r="H196" s="82" t="s">
        <v>171</v>
      </c>
      <c r="I196" s="82" t="s">
        <v>229</v>
      </c>
      <c r="J196" s="83">
        <v>1</v>
      </c>
      <c r="K196" s="83">
        <v>15</v>
      </c>
      <c r="L196" s="83">
        <v>676</v>
      </c>
      <c r="M196" s="83">
        <v>676</v>
      </c>
      <c r="N196" s="83">
        <v>676</v>
      </c>
      <c r="O196" s="83">
        <v>10140</v>
      </c>
      <c r="P196" s="83">
        <v>10140</v>
      </c>
      <c r="Q196" s="178">
        <v>1</v>
      </c>
      <c r="R196" s="178">
        <v>1</v>
      </c>
    </row>
    <row r="197" spans="1:18">
      <c r="A197" s="82" t="s">
        <v>3</v>
      </c>
      <c r="B197" s="82" t="s">
        <v>467</v>
      </c>
      <c r="C197" s="82" t="s">
        <v>48</v>
      </c>
      <c r="D197" s="82" t="s">
        <v>469</v>
      </c>
      <c r="E197" s="82" t="s">
        <v>481</v>
      </c>
      <c r="F197" s="82" t="s">
        <v>448</v>
      </c>
      <c r="G197" s="82" t="s">
        <v>449</v>
      </c>
      <c r="H197" s="82" t="s">
        <v>49</v>
      </c>
      <c r="I197" s="82" t="s">
        <v>229</v>
      </c>
      <c r="J197" s="83">
        <v>1</v>
      </c>
      <c r="K197" s="83">
        <v>12</v>
      </c>
      <c r="L197" s="83">
        <v>512</v>
      </c>
      <c r="M197" s="83">
        <v>512</v>
      </c>
      <c r="N197" s="83">
        <v>512</v>
      </c>
      <c r="O197" s="83">
        <v>6144</v>
      </c>
      <c r="P197" s="83">
        <v>6144</v>
      </c>
      <c r="Q197" s="178">
        <v>1</v>
      </c>
      <c r="R197" s="178">
        <v>1</v>
      </c>
    </row>
    <row r="198" spans="1:18">
      <c r="A198" s="82" t="s">
        <v>3</v>
      </c>
      <c r="B198" s="82" t="s">
        <v>467</v>
      </c>
      <c r="C198" s="82" t="s">
        <v>48</v>
      </c>
      <c r="D198" s="82" t="s">
        <v>469</v>
      </c>
      <c r="E198" s="82" t="s">
        <v>481</v>
      </c>
      <c r="F198" s="82" t="s">
        <v>450</v>
      </c>
      <c r="G198" s="82" t="s">
        <v>451</v>
      </c>
      <c r="H198" s="82" t="s">
        <v>38</v>
      </c>
      <c r="I198" s="82" t="s">
        <v>229</v>
      </c>
      <c r="J198" s="83">
        <v>1</v>
      </c>
      <c r="K198" s="83">
        <v>16</v>
      </c>
      <c r="L198" s="83">
        <v>205</v>
      </c>
      <c r="M198" s="83">
        <v>205</v>
      </c>
      <c r="N198" s="83">
        <v>205</v>
      </c>
      <c r="O198" s="83">
        <v>3280</v>
      </c>
      <c r="P198" s="83">
        <v>3280</v>
      </c>
      <c r="Q198" s="178">
        <v>1</v>
      </c>
      <c r="R198" s="178">
        <v>1</v>
      </c>
    </row>
    <row r="199" spans="1:18">
      <c r="A199" s="82" t="s">
        <v>3</v>
      </c>
      <c r="B199" s="82" t="s">
        <v>467</v>
      </c>
      <c r="C199" s="82" t="s">
        <v>48</v>
      </c>
      <c r="D199" s="82" t="s">
        <v>469</v>
      </c>
      <c r="E199" s="82" t="s">
        <v>481</v>
      </c>
      <c r="F199" s="82" t="s">
        <v>459</v>
      </c>
      <c r="G199" s="82" t="s">
        <v>460</v>
      </c>
      <c r="H199" s="82" t="s">
        <v>163</v>
      </c>
      <c r="I199" s="82" t="s">
        <v>224</v>
      </c>
      <c r="J199" s="83">
        <v>398</v>
      </c>
      <c r="K199" s="83">
        <v>20</v>
      </c>
      <c r="L199" s="83">
        <v>331</v>
      </c>
      <c r="M199" s="83">
        <v>314</v>
      </c>
      <c r="N199" s="83">
        <v>314</v>
      </c>
      <c r="O199" s="83">
        <v>6280</v>
      </c>
      <c r="P199" s="83">
        <v>6280</v>
      </c>
      <c r="Q199" s="178">
        <v>1</v>
      </c>
      <c r="R199" s="178">
        <v>0.94864048338368578</v>
      </c>
    </row>
    <row r="200" spans="1:18">
      <c r="A200" s="82" t="s">
        <v>3</v>
      </c>
      <c r="B200" s="82" t="s">
        <v>467</v>
      </c>
      <c r="C200" s="82" t="s">
        <v>461</v>
      </c>
      <c r="D200" s="82" t="s">
        <v>470</v>
      </c>
      <c r="E200" s="82" t="s">
        <v>461</v>
      </c>
      <c r="F200" s="82" t="s">
        <v>471</v>
      </c>
      <c r="G200" s="82" t="s">
        <v>502</v>
      </c>
      <c r="H200" s="82" t="s">
        <v>173</v>
      </c>
      <c r="I200" s="82" t="s">
        <v>229</v>
      </c>
      <c r="J200" s="83">
        <v>1</v>
      </c>
      <c r="K200" s="83">
        <v>12</v>
      </c>
      <c r="L200" s="83">
        <v>862</v>
      </c>
      <c r="M200" s="83">
        <v>884</v>
      </c>
      <c r="N200" s="83">
        <v>884</v>
      </c>
      <c r="O200" s="83">
        <v>10608</v>
      </c>
      <c r="P200" s="83">
        <v>10608</v>
      </c>
      <c r="Q200" s="178">
        <v>1</v>
      </c>
      <c r="R200" s="178">
        <v>1.0255220417633411</v>
      </c>
    </row>
    <row r="201" spans="1:18">
      <c r="A201" s="82"/>
      <c r="B201" s="82"/>
      <c r="C201" s="82"/>
      <c r="D201" s="82"/>
      <c r="E201" s="82"/>
      <c r="F201" s="82"/>
      <c r="G201" s="82"/>
      <c r="H201" s="82"/>
      <c r="I201" s="82"/>
      <c r="K201" s="173"/>
      <c r="L201" s="174"/>
      <c r="M201" s="174"/>
      <c r="N201" s="174"/>
      <c r="O201" s="174"/>
      <c r="P201" s="174"/>
      <c r="Q201" s="179"/>
      <c r="R201" s="179"/>
    </row>
  </sheetData>
  <mergeCells count="1">
    <mergeCell ref="Q4:R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95a9433-dd79-4045-95f7-8ce3afc158e5" xsi:nil="true"/>
    <lcf76f155ced4ddcb4097134ff3c332f xmlns="4f8fbb4c-7716-44f7-89f8-f27ff9f67ca5">
      <Terms xmlns="http://schemas.microsoft.com/office/infopath/2007/PartnerControls"/>
    </lcf76f155ced4ddcb4097134ff3c332f>
    <RequestedReviewDate xmlns="4f8fbb4c-7716-44f7-89f8-f27ff9f67ca5"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DB88E10E594DEC409E2B625A80D6738A" ma:contentTypeVersion="11" ma:contentTypeDescription="Create a new document." ma:contentTypeScope="" ma:versionID="f60b153782b52186a07b0e6fa256424d">
  <xsd:schema xmlns:xsd="http://www.w3.org/2001/XMLSchema" xmlns:xs="http://www.w3.org/2001/XMLSchema" xmlns:p="http://schemas.microsoft.com/office/2006/metadata/properties" xmlns:ns2="4f8fbb4c-7716-44f7-89f8-f27ff9f67ca5" xmlns:ns3="d95a9433-dd79-4045-95f7-8ce3afc158e5" targetNamespace="http://schemas.microsoft.com/office/2006/metadata/properties" ma:root="true" ma:fieldsID="df54198ff7dcc6557a406458295065cc" ns2:_="" ns3:_="">
    <xsd:import namespace="4f8fbb4c-7716-44f7-89f8-f27ff9f67ca5"/>
    <xsd:import namespace="d95a9433-dd79-4045-95f7-8ce3afc158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RequestedReviewDat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8fbb4c-7716-44f7-89f8-f27ff9f67c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RequestedReviewDate" ma:index="11" nillable="true" ma:displayName="Requested Review Date" ma:description="Originally requested review completion date." ma:format="DateOnly" ma:internalName="RequestedReviewDate">
      <xsd:simpleType>
        <xsd:restriction base="dms:DateTim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5301a16-14db-4f92-a7c4-dd5610e0149d"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5a9433-dd79-4045-95f7-8ce3afc158e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29ab0e63-8fa4-4d7f-979e-18271a33957a}" ma:internalName="TaxCatchAll" ma:showField="CatchAllData" ma:web="d95a9433-dd79-4045-95f7-8ce3afc158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6108EF-C4F7-4505-B45D-78961B6B477B}">
  <ds:schemaRefs>
    <ds:schemaRef ds:uri="http://schemas.microsoft.com/office/infopath/2007/PartnerControls"/>
    <ds:schemaRef ds:uri="http://schemas.microsoft.com/office/2006/metadata/properties"/>
    <ds:schemaRef ds:uri="c7dbb18a-942d-48ab-becb-8e31551bea5d"/>
    <ds:schemaRef ds:uri="http://schemas.microsoft.com/office/2006/documentManagement/types"/>
    <ds:schemaRef ds:uri="http://purl.org/dc/elements/1.1/"/>
    <ds:schemaRef ds:uri="http://www.w3.org/XML/1998/namespace"/>
    <ds:schemaRef ds:uri="http://purl.org/dc/dcmitype/"/>
    <ds:schemaRef ds:uri="http://schemas.microsoft.com/sharepoint/v3"/>
    <ds:schemaRef ds:uri="http://schemas.openxmlformats.org/package/2006/metadata/core-properties"/>
    <ds:schemaRef ds:uri="b2d023fd-748d-47fb-9def-a48ce366a9e6"/>
    <ds:schemaRef ds:uri="http://purl.org/dc/terms/"/>
    <ds:schemaRef ds:uri="d95a9433-dd79-4045-95f7-8ce3afc158e5"/>
    <ds:schemaRef ds:uri="4f8fbb4c-7716-44f7-89f8-f27ff9f67ca5"/>
  </ds:schemaRefs>
</ds:datastoreItem>
</file>

<file path=customXml/itemProps2.xml><?xml version="1.0" encoding="utf-8"?>
<ds:datastoreItem xmlns:ds="http://schemas.openxmlformats.org/officeDocument/2006/customXml" ds:itemID="{03368803-2C5B-4156-9483-118382A3F7FA}">
  <ds:schemaRefs>
    <ds:schemaRef ds:uri="http://schemas.microsoft.com/DataMashup"/>
  </ds:schemaRefs>
</ds:datastoreItem>
</file>

<file path=customXml/itemProps3.xml><?xml version="1.0" encoding="utf-8"?>
<ds:datastoreItem xmlns:ds="http://schemas.openxmlformats.org/officeDocument/2006/customXml" ds:itemID="{28ADF83B-4A40-4E15-9842-6916515B60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8fbb4c-7716-44f7-89f8-f27ff9f67ca5"/>
    <ds:schemaRef ds:uri="d95a9433-dd79-4045-95f7-8ce3afc158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33D8EAE-ED80-4445-8E3F-47B2D745FD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2025 Verified Savings Summary</vt:lpstr>
      <vt:lpstr>2025 Verified Savings-Offering</vt:lpstr>
      <vt:lpstr>High Impact Measures</vt:lpstr>
      <vt:lpstr>2025 TRC</vt:lpstr>
      <vt:lpstr>2025 TRC wo NEI</vt:lpstr>
      <vt:lpstr>2025 PACT</vt:lpstr>
      <vt:lpstr>2025 PACT wo NEI</vt:lpstr>
      <vt:lpstr>TRC Other Benefits Details</vt:lpstr>
      <vt:lpstr>Measure Savings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Ally Charania</dc:creator>
  <cp:keywords/>
  <dc:description/>
  <cp:lastModifiedBy>Charles Ampong</cp:lastModifiedBy>
  <cp:revision/>
  <dcterms:created xsi:type="dcterms:W3CDTF">2015-06-05T18:17:20Z</dcterms:created>
  <dcterms:modified xsi:type="dcterms:W3CDTF">2026-09-24T01:53:36Z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0x010100DB88E10E594DEC409E2B625A80D6738A</vt:lpwstr>
  </property>
  <property fmtid="{D5CDD505-2E9C-101B-9397-08002B2CF9AE}" pid="3" name="MediaServiceImageTags">
    <vt:lpwstr/>
  </property>
  <property fmtid="{D5CDD505-2E9C-101B-9397-08002B2CF9AE}" pid="4" name="Order">
    <vt:r8>1684800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MSIP_Label_f9fea257-7af6-4d41-a735-d258c19db35a_Enabled">
    <vt:lpwstr>true</vt:lpwstr>
  </property>
  <property fmtid="{D5CDD505-2E9C-101B-9397-08002B2CF9AE}" pid="12" name="MSIP_Label_f9fea257-7af6-4d41-a735-d258c19db35a_SetDate">
    <vt:lpwstr>2026-08-06T19:33:33Z</vt:lpwstr>
  </property>
  <property fmtid="{D5CDD505-2E9C-101B-9397-08002B2CF9AE}" pid="13" name="MSIP_Label_f9fea257-7af6-4d41-a735-d258c19db35a_Method">
    <vt:lpwstr>Standard</vt:lpwstr>
  </property>
  <property fmtid="{D5CDD505-2E9C-101B-9397-08002B2CF9AE}" pid="14" name="MSIP_Label_f9fea257-7af6-4d41-a735-d258c19db35a_Name">
    <vt:lpwstr>Internal information</vt:lpwstr>
  </property>
  <property fmtid="{D5CDD505-2E9C-101B-9397-08002B2CF9AE}" pid="15" name="MSIP_Label_f9fea257-7af6-4d41-a735-d258c19db35a_SiteId">
    <vt:lpwstr>02f85842-fff3-4d05-b300-ebc48a392de1</vt:lpwstr>
  </property>
  <property fmtid="{D5CDD505-2E9C-101B-9397-08002B2CF9AE}" pid="16" name="MSIP_Label_f9fea257-7af6-4d41-a735-d258c19db35a_ActionId">
    <vt:lpwstr>89a2e334-4038-4ef0-babb-15665f7b7ed8</vt:lpwstr>
  </property>
  <property fmtid="{D5CDD505-2E9C-101B-9397-08002B2CF9AE}" pid="17" name="MSIP_Label_f9fea257-7af6-4d41-a735-d258c19db35a_ContentBits">
    <vt:lpwstr>0</vt:lpwstr>
  </property>
  <property fmtid="{D5CDD505-2E9C-101B-9397-08002B2CF9AE}" pid="18" name="MSIP_Label_f9fea257-7af6-4d41-a735-d258c19db35a_Tag">
    <vt:lpwstr>10, 3, 0, 1</vt:lpwstr>
  </property>
</Properties>
</file>