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E88A4C54-7A60-4C9E-B84C-31C3117527EE}" xr6:coauthVersionLast="47" xr6:coauthVersionMax="47" xr10:uidLastSave="{00000000-0000-0000-0000-000000000000}"/>
  <bookViews>
    <workbookView xWindow="28680" yWindow="-120" windowWidth="29040" windowHeight="15840" xr2:uid="{F773F25C-761E-4E3A-BADA-0D2C3F52C02F}"/>
  </bookViews>
  <sheets>
    <sheet name="NSG 2021 Verified Summary" sheetId="1" r:id="rId1"/>
    <sheet name="NSG 2021 High Impact Measures" sheetId="2" r:id="rId2"/>
    <sheet name="NSG 2021 TRC Plan 3" sheetId="3" r:id="rId3"/>
    <sheet name="NSG 2021 TRC Plan 4" sheetId="4" r:id="rId4"/>
    <sheet name="NSG 2021 PACT Plan 3" sheetId="5" r:id="rId5"/>
    <sheet name="NSG 2021 PACT Plan 4" sheetId="6" r:id="rId6"/>
  </sheets>
  <definedNames>
    <definedName name="_xlnm._FilterDatabase" localSheetId="1" hidden="1">'NSG 2021 High Impact Measures'!$A$2:$O$40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C42" i="2"/>
  <c r="R40" i="2" s="1"/>
  <c r="R3" i="2" l="1"/>
  <c r="S3" i="2" s="1"/>
  <c r="E42" i="2"/>
  <c r="R7" i="2"/>
  <c r="R31" i="2"/>
  <c r="R10" i="2"/>
  <c r="R18" i="2"/>
  <c r="R26" i="2"/>
  <c r="R34" i="2"/>
  <c r="R11" i="2"/>
  <c r="R9" i="2"/>
  <c r="R25" i="2"/>
  <c r="R27" i="2"/>
  <c r="R12" i="2"/>
  <c r="R20" i="2"/>
  <c r="R28" i="2"/>
  <c r="R36" i="2"/>
  <c r="R19" i="2"/>
  <c r="R4" i="2"/>
  <c r="R5" i="2"/>
  <c r="R13" i="2"/>
  <c r="R21" i="2"/>
  <c r="R29" i="2"/>
  <c r="R37" i="2"/>
  <c r="R15" i="2"/>
  <c r="R23" i="2"/>
  <c r="R17" i="2"/>
  <c r="R33" i="2"/>
  <c r="R35" i="2"/>
  <c r="R6" i="2"/>
  <c r="R14" i="2"/>
  <c r="R22" i="2"/>
  <c r="R30" i="2"/>
  <c r="R38" i="2"/>
  <c r="R39" i="2"/>
  <c r="R8" i="2"/>
  <c r="R16" i="2"/>
  <c r="R24" i="2"/>
  <c r="R32" i="2"/>
  <c r="S4" i="2" l="1"/>
  <c r="S5" i="2" s="1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</calcChain>
</file>

<file path=xl/sharedStrings.xml><?xml version="1.0" encoding="utf-8"?>
<sst xmlns="http://schemas.openxmlformats.org/spreadsheetml/2006/main" count="410" uniqueCount="168">
  <si>
    <t>North Shore Gas 2021 Verified Savings Summary</t>
  </si>
  <si>
    <t>Ex Ante Gross</t>
  </si>
  <si>
    <t>Realization Rate</t>
  </si>
  <si>
    <t>Verified Gross</t>
  </si>
  <si>
    <t>Deemed / Used</t>
  </si>
  <si>
    <t>Verified Net</t>
  </si>
  <si>
    <t>Actual Costs</t>
  </si>
  <si>
    <t>Participation</t>
  </si>
  <si>
    <t>GHG Savings</t>
  </si>
  <si>
    <t>Water Savings</t>
  </si>
  <si>
    <t>Verified Gross Weighted Average Measure Life</t>
  </si>
  <si>
    <t>Annual Energy Savings</t>
  </si>
  <si>
    <t>Energy Savings (Verified Gross / Ex Ante Gross)</t>
  </si>
  <si>
    <t>Lifetime Savings</t>
  </si>
  <si>
    <t>Net-to-Gross Ratio</t>
  </si>
  <si>
    <t>First Year Cost per First Year Annual Savings</t>
  </si>
  <si>
    <t>First Year Cost per Lifetime Savings</t>
  </si>
  <si>
    <t>Utility Program Costs</t>
  </si>
  <si>
    <t># Units</t>
  </si>
  <si>
    <t>Units Definition</t>
  </si>
  <si>
    <t>Annual Verified Net CO2 Savings</t>
  </si>
  <si>
    <t>Lifetime Verified Net CO2 Savings</t>
  </si>
  <si>
    <t>Annual Verified Net Water Savings</t>
  </si>
  <si>
    <t>Lifetime Verified Net Water Savings</t>
  </si>
  <si>
    <t>Years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</si>
  <si>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</si>
  <si>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</si>
  <si>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</si>
  <si>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</si>
  <si>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</si>
  <si>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</si>
  <si>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</si>
  <si>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</si>
  <si>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</si>
  <si>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</si>
  <si>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</si>
  <si>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</si>
  <si>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</si>
  <si>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</si>
  <si>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(i=k/g)</t>
  </si>
  <si>
    <t>(j=k/h)</t>
  </si>
  <si>
    <t>(k)</t>
  </si>
  <si>
    <t>(l)</t>
  </si>
  <si>
    <t>(m)</t>
  </si>
  <si>
    <t>(n)</t>
  </si>
  <si>
    <t>(o)</t>
  </si>
  <si>
    <t>(p=e/d)</t>
  </si>
  <si>
    <t>Home Energy Jumpstart</t>
  </si>
  <si>
    <t>Participants</t>
  </si>
  <si>
    <t>Home Energy Rebate</t>
  </si>
  <si>
    <t>Multi-Family</t>
  </si>
  <si>
    <t>Projects</t>
  </si>
  <si>
    <t>Home Energy Reports</t>
  </si>
  <si>
    <t>Elementary Energy Education</t>
  </si>
  <si>
    <t>Kits Distributed</t>
  </si>
  <si>
    <t>Residential Total</t>
  </si>
  <si>
    <t>C&amp;I and PS Prescriptive</t>
  </si>
  <si>
    <t>C&amp;I and PS Custom</t>
  </si>
  <si>
    <t>Gas Optimization</t>
  </si>
  <si>
    <t>Strategic Energy Management</t>
  </si>
  <si>
    <t>C&amp;I and PS Joint Retro-Commissioning</t>
  </si>
  <si>
    <t>C&amp;I and PS Joint New Construction</t>
  </si>
  <si>
    <t>Commercial Food Service</t>
  </si>
  <si>
    <t xml:space="preserve">Small Business </t>
  </si>
  <si>
    <t>C&amp;I and Public Sector Total</t>
  </si>
  <si>
    <t>Income Eligible - IHWAP-SF</t>
  </si>
  <si>
    <t>Income Eligible - IHWAP-MF</t>
  </si>
  <si>
    <t>Income Eligible - MF LIHEAP Kits</t>
  </si>
  <si>
    <t>Income Eligible - IEMS</t>
  </si>
  <si>
    <t>Income Eligible - PTA</t>
  </si>
  <si>
    <t>Income Eligible - PHES</t>
  </si>
  <si>
    <t>Income Eligible Total</t>
  </si>
  <si>
    <t>EEPS Program Total</t>
  </si>
  <si>
    <t>Other EEPS Portfolio Costs</t>
  </si>
  <si>
    <t>EEPS Portfolio Total</t>
  </si>
  <si>
    <t>North Shore Gas 2021 High Impact Measure Summary</t>
  </si>
  <si>
    <t>Sector</t>
  </si>
  <si>
    <t>Measure Name (Standardized)</t>
  </si>
  <si>
    <t>Verified Gross Therms</t>
  </si>
  <si>
    <t>Verified Gross Lifetime Savings</t>
  </si>
  <si>
    <t>Measure
Life (Years)</t>
  </si>
  <si>
    <t>Rank</t>
  </si>
  <si>
    <t>Share of Portfolio Gross</t>
  </si>
  <si>
    <t>Cumulative Gross</t>
  </si>
  <si>
    <t>Project</t>
  </si>
  <si>
    <t>Each</t>
  </si>
  <si>
    <t xml:space="preserve">Apt Units </t>
  </si>
  <si>
    <t>MBH</t>
  </si>
  <si>
    <t>CFM</t>
  </si>
  <si>
    <t>Square Feet</t>
  </si>
  <si>
    <t>Linear Feet</t>
  </si>
  <si>
    <t>HP</t>
  </si>
  <si>
    <t>lbs-capacity</t>
  </si>
  <si>
    <t>Non-Residential</t>
  </si>
  <si>
    <t>Custom</t>
  </si>
  <si>
    <t>Residential</t>
  </si>
  <si>
    <t>Steam Trap Replacement or Repair</t>
  </si>
  <si>
    <t>Gas High Efficiency Furnace</t>
  </si>
  <si>
    <t>Space Heating Boiler Tune-up</t>
  </si>
  <si>
    <t>Advanced Thermostats</t>
  </si>
  <si>
    <t>Pipe Insulation</t>
  </si>
  <si>
    <t>Air Sealing</t>
  </si>
  <si>
    <t>Low Flow Showerheads</t>
  </si>
  <si>
    <t>Programmable Thermostats</t>
  </si>
  <si>
    <t>Low Flow Faucet Aerators</t>
  </si>
  <si>
    <t>Process Boiler Tune-up</t>
  </si>
  <si>
    <t>Modulating Dryers</t>
  </si>
  <si>
    <t>Shower Timer</t>
  </si>
  <si>
    <t>ENERGY STAR Fryer</t>
  </si>
  <si>
    <t>Ceiling/Attic Insulation</t>
  </si>
  <si>
    <t>DCV - Kitchen</t>
  </si>
  <si>
    <t>High Efficiency Boiler</t>
  </si>
  <si>
    <t>Wireless Pneumatic Thermostat</t>
  </si>
  <si>
    <t>DWH Controls</t>
  </si>
  <si>
    <t>Gas High Efficiency Boiler</t>
  </si>
  <si>
    <t>Gas Water Heater</t>
  </si>
  <si>
    <t>Demand Controlled Ventilation</t>
  </si>
  <si>
    <t>Duct Insulation and Sealing</t>
  </si>
  <si>
    <t>High Efficiency Pre-Rinse Spray Valve</t>
  </si>
  <si>
    <t>ENERGY STAR Convection Oven</t>
  </si>
  <si>
    <t>Domestic Hot Water Pipe Insulation</t>
  </si>
  <si>
    <t>Boiler Reset Controls</t>
  </si>
  <si>
    <t>Water Heater Temperature Setback</t>
  </si>
  <si>
    <t>Business Furnace Tune-up</t>
  </si>
  <si>
    <t>DHW Tank Insulation</t>
  </si>
  <si>
    <t>Non-Res High Efficiency Furnace</t>
  </si>
  <si>
    <t>Wall Insulation</t>
  </si>
  <si>
    <t>Residential Furnace Tune-Up</t>
  </si>
  <si>
    <t>Basement Sidewall Insulation</t>
  </si>
  <si>
    <t>Portfolio</t>
  </si>
  <si>
    <t>Total Resource Cost Test (TRC) Results for North Shore Gas, 2021 Programs, Societal Discount Rate, Plan 3 Avoided Costs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</si>
  <si>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</si>
  <si>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</si>
  <si>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</si>
  <si>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</si>
  <si>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</si>
  <si>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</si>
  <si>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</si>
  <si>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</si>
  <si>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</si>
  <si>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</si>
  <si>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</si>
  <si>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</si>
  <si>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</si>
  <si>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</si>
  <si>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</si>
  <si>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</si>
  <si>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</si>
  <si>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</si>
  <si>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(k) =</t>
  </si>
  <si>
    <t>(b+c)</t>
  </si>
  <si>
    <t>(d+f)</t>
  </si>
  <si>
    <t>(g-h)</t>
  </si>
  <si>
    <t>(g/h)</t>
  </si>
  <si>
    <t>Residential Subtotal</t>
  </si>
  <si>
    <t>Total C&amp;I and Public Sector</t>
  </si>
  <si>
    <t>EEPS Portfolio Costs</t>
  </si>
  <si>
    <t>EEPS Portfolio</t>
  </si>
  <si>
    <t>EEPS Portfolio Without Income Eligible</t>
  </si>
  <si>
    <t>Total Resource Cost Test (TRC) Results for North Shore Gas, 2021 Programs, Societal Discount Rate, Plan 4 Avoided Costs</t>
  </si>
  <si>
    <t>Program Administrator Cost Test (PACT) Results for North Shore Gas, 2021 Programs, WACC Discount Rate, Plan 3 Avoided Costs</t>
  </si>
  <si>
    <t>Program Administrator Cost Test (PACT)</t>
  </si>
  <si>
    <t>PACT Benefits</t>
  </si>
  <si>
    <t>PACT Costs</t>
  </si>
  <si>
    <t>PACT Test Net Benefits</t>
  </si>
  <si>
    <t>PACT Test</t>
  </si>
  <si>
    <t>(d+e)</t>
  </si>
  <si>
    <t>Program Administrator Cost Test (PACT) Results for North Shore Gas, 2021 Programs, WACC Discount Rate, Plan 4 Avoided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</si>
</sst>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9" fontId="5" fillId="0" borderId="8" xfId="3" applyFont="1" applyFill="1" applyBorder="1" applyAlignment="1">
      <alignment vertical="center"/>
    </xf>
    <xf numFmtId="44" fontId="5" fillId="0" borderId="4" xfId="2" applyFont="1" applyFill="1" applyBorder="1" applyAlignment="1">
      <alignment vertical="center"/>
    </xf>
    <xf numFmtId="165" fontId="5" fillId="0" borderId="8" xfId="2" applyNumberFormat="1" applyFont="1" applyFill="1" applyBorder="1" applyAlignment="1">
      <alignment vertical="center"/>
    </xf>
    <xf numFmtId="43" fontId="5" fillId="0" borderId="8" xfId="0" applyNumberFormat="1" applyFont="1" applyBorder="1" applyAlignment="1">
      <alignment vertical="center"/>
    </xf>
    <xf numFmtId="164" fontId="5" fillId="0" borderId="8" xfId="1" quotePrefix="1" applyNumberFormat="1" applyFont="1" applyFill="1" applyBorder="1" applyAlignment="1">
      <alignment vertical="center"/>
    </xf>
    <xf numFmtId="166" fontId="5" fillId="0" borderId="8" xfId="1" applyNumberFormat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3" borderId="8" xfId="0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vertical="center"/>
    </xf>
    <xf numFmtId="9" fontId="5" fillId="3" borderId="8" xfId="3" applyFont="1" applyFill="1" applyBorder="1" applyAlignment="1">
      <alignment vertical="center"/>
    </xf>
    <xf numFmtId="44" fontId="5" fillId="3" borderId="8" xfId="2" applyFont="1" applyFill="1" applyBorder="1" applyAlignment="1">
      <alignment vertical="center"/>
    </xf>
    <xf numFmtId="165" fontId="5" fillId="3" borderId="8" xfId="2" applyNumberFormat="1" applyFont="1" applyFill="1" applyBorder="1" applyAlignment="1">
      <alignment horizontal="right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66" fontId="5" fillId="3" borderId="8" xfId="1" applyNumberFormat="1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vertical="center"/>
    </xf>
    <xf numFmtId="165" fontId="9" fillId="3" borderId="8" xfId="2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9" fontId="5" fillId="4" borderId="8" xfId="3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44" fontId="5" fillId="4" borderId="8" xfId="2" applyFont="1" applyFill="1" applyBorder="1" applyAlignment="1">
      <alignment vertical="center"/>
    </xf>
    <xf numFmtId="165" fontId="9" fillId="4" borderId="8" xfId="2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166" fontId="5" fillId="4" borderId="8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9" fontId="5" fillId="2" borderId="8" xfId="3" applyFont="1" applyFill="1" applyBorder="1" applyAlignment="1">
      <alignment vertical="center"/>
    </xf>
    <xf numFmtId="44" fontId="5" fillId="2" borderId="8" xfId="2" applyFont="1" applyFill="1" applyBorder="1" applyAlignment="1">
      <alignment vertical="center"/>
    </xf>
    <xf numFmtId="165" fontId="5" fillId="2" borderId="8" xfId="2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164" fontId="8" fillId="2" borderId="8" xfId="0" applyNumberFormat="1" applyFont="1" applyFill="1" applyBorder="1" applyAlignment="1">
      <alignment vertical="center"/>
    </xf>
    <xf numFmtId="9" fontId="8" fillId="2" borderId="8" xfId="3" applyFont="1" applyFill="1" applyBorder="1" applyAlignment="1">
      <alignment vertical="center"/>
    </xf>
    <xf numFmtId="44" fontId="8" fillId="2" borderId="8" xfId="2" applyFont="1" applyFill="1" applyBorder="1" applyAlignment="1">
      <alignment vertical="center"/>
    </xf>
    <xf numFmtId="165" fontId="8" fillId="2" borderId="8" xfId="2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166" fontId="8" fillId="2" borderId="8" xfId="1" applyNumberFormat="1" applyFont="1" applyFill="1" applyBorder="1" applyAlignment="1">
      <alignment vertical="center"/>
    </xf>
    <xf numFmtId="0" fontId="10" fillId="5" borderId="8" xfId="0" applyFont="1" applyFill="1" applyBorder="1" applyAlignment="1">
      <alignment horizontal="left" vertical="center" wrapText="1" readingOrder="1"/>
    </xf>
    <xf numFmtId="164" fontId="10" fillId="5" borderId="8" xfId="1" applyNumberFormat="1" applyFont="1" applyFill="1" applyBorder="1" applyAlignment="1">
      <alignment horizontal="right" vertical="center" wrapText="1" readingOrder="1"/>
    </xf>
    <xf numFmtId="166" fontId="10" fillId="5" borderId="8" xfId="1" applyNumberFormat="1" applyFont="1" applyFill="1" applyBorder="1" applyAlignment="1">
      <alignment horizontal="right" vertical="center" wrapText="1" readingOrder="1"/>
    </xf>
    <xf numFmtId="0" fontId="2" fillId="0" borderId="8" xfId="0" applyFont="1" applyBorder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  <xf numFmtId="0" fontId="0" fillId="0" borderId="8" xfId="0" applyBorder="1"/>
    <xf numFmtId="164" fontId="0" fillId="0" borderId="8" xfId="1" applyNumberFormat="1" applyFont="1" applyFill="1" applyBorder="1"/>
    <xf numFmtId="166" fontId="0" fillId="0" borderId="8" xfId="1" applyNumberFormat="1" applyFont="1" applyFill="1" applyBorder="1"/>
    <xf numFmtId="9" fontId="0" fillId="0" borderId="8" xfId="3" applyFont="1" applyBorder="1"/>
    <xf numFmtId="9" fontId="0" fillId="0" borderId="8" xfId="0" applyNumberFormat="1" applyBorder="1"/>
    <xf numFmtId="164" fontId="0" fillId="0" borderId="8" xfId="1" quotePrefix="1" applyNumberFormat="1" applyFont="1" applyFill="1" applyBorder="1"/>
    <xf numFmtId="164" fontId="0" fillId="0" borderId="8" xfId="0" applyNumberFormat="1" applyBorder="1"/>
    <xf numFmtId="166" fontId="0" fillId="0" borderId="8" xfId="1" applyNumberFormat="1" applyFont="1" applyBorder="1"/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0" xfId="0" quotePrefix="1" applyFont="1" applyFill="1" applyAlignment="1">
      <alignment horizontal="center" vertical="center" wrapText="1"/>
    </xf>
    <xf numFmtId="0" fontId="15" fillId="5" borderId="21" xfId="0" quotePrefix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167" fontId="16" fillId="0" borderId="8" xfId="2" quotePrefix="1" applyNumberFormat="1" applyFont="1" applyBorder="1" applyAlignment="1">
      <alignment vertical="center"/>
    </xf>
    <xf numFmtId="167" fontId="16" fillId="0" borderId="8" xfId="2" applyNumberFormat="1" applyFont="1" applyBorder="1" applyAlignment="1">
      <alignment vertical="center"/>
    </xf>
    <xf numFmtId="166" fontId="16" fillId="0" borderId="8" xfId="1" applyNumberFormat="1" applyFont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167" fontId="16" fillId="6" borderId="8" xfId="2" applyNumberFormat="1" applyFont="1" applyFill="1" applyBorder="1" applyAlignment="1">
      <alignment vertical="center"/>
    </xf>
    <xf numFmtId="166" fontId="16" fillId="6" borderId="8" xfId="1" applyNumberFormat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167" fontId="16" fillId="4" borderId="8" xfId="2" quotePrefix="1" applyNumberFormat="1" applyFont="1" applyFill="1" applyBorder="1" applyAlignment="1">
      <alignment vertical="center"/>
    </xf>
    <xf numFmtId="167" fontId="16" fillId="4" borderId="8" xfId="2" applyNumberFormat="1" applyFont="1" applyFill="1" applyBorder="1" applyAlignment="1">
      <alignment vertical="center"/>
    </xf>
    <xf numFmtId="166" fontId="16" fillId="4" borderId="8" xfId="1" applyNumberFormat="1" applyFont="1" applyFill="1" applyBorder="1" applyAlignment="1">
      <alignment vertical="center"/>
    </xf>
    <xf numFmtId="167" fontId="16" fillId="0" borderId="8" xfId="0" applyNumberFormat="1" applyFont="1" applyBorder="1" applyAlignment="1">
      <alignment vertical="center"/>
    </xf>
    <xf numFmtId="167" fontId="16" fillId="0" borderId="8" xfId="2" applyNumberFormat="1" applyFont="1" applyFill="1" applyBorder="1" applyAlignment="1">
      <alignment vertical="center"/>
    </xf>
    <xf numFmtId="166" fontId="16" fillId="0" borderId="8" xfId="1" applyNumberFormat="1" applyFont="1" applyFill="1" applyBorder="1" applyAlignment="1">
      <alignment vertical="center"/>
    </xf>
    <xf numFmtId="167" fontId="16" fillId="6" borderId="8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B067-ECCF-4BE8-946D-F0E5FA8A7306}">
  <dimension ref="A1:R31"/>
  <sheetViews>
    <sheetView tabSelected="1" workbookViewId="0">
      <selection sqref="A1:R1"/>
    </sheetView>
  </sheetViews>
  <sheetFormatPr defaultRowHeight="14.5" x14ac:dyDescent="0.35"/>
  <cols>
    <col min="1" max="1" width="39.1796875" customWidth="1"/>
    <col min="2" max="2" width="20.4531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1" width="15.7265625" customWidth="1"/>
    <col min="12" max="12" width="11.26953125" customWidth="1"/>
    <col min="13" max="15" width="17.7265625" customWidth="1"/>
    <col min="16" max="16" width="14.81640625" customWidth="1"/>
    <col min="17" max="17" width="16" customWidth="1"/>
    <col min="18" max="18" width="19.7265625" customWidth="1"/>
  </cols>
  <sheetData>
    <row r="1" spans="1:18" ht="18.5" x14ac:dyDescent="0.35">
      <c r="A1" s="93" t="s">
        <v>0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</row>
    <row r="2" spans="1:18" ht="39" x14ac:dyDescent="0.35">
      <c r="A2" s="97"/>
      <c r="B2" s="1" t="s">
        <v>1</v>
      </c>
      <c r="C2" s="1" t="s">
        <v>2</v>
      </c>
      <c r="D2" s="100" t="s">
        <v>3</v>
      </c>
      <c r="E2" s="101"/>
      <c r="F2" s="1" t="s">
        <v>4</v>
      </c>
      <c r="G2" s="100" t="s">
        <v>5</v>
      </c>
      <c r="H2" s="102"/>
      <c r="I2" s="102"/>
      <c r="J2" s="101"/>
      <c r="K2" s="2" t="s">
        <v>6</v>
      </c>
      <c r="L2" s="100" t="s">
        <v>7</v>
      </c>
      <c r="M2" s="101"/>
      <c r="N2" s="100" t="s">
        <v>8</v>
      </c>
      <c r="O2" s="101"/>
      <c r="P2" s="100" t="s">
        <v>9</v>
      </c>
      <c r="Q2" s="101"/>
      <c r="R2" s="3" t="s">
        <v>10</v>
      </c>
    </row>
    <row r="3" spans="1:18" ht="37.5" x14ac:dyDescent="0.35">
      <c r="A3" s="98"/>
      <c r="B3" s="4" t="s">
        <v>11</v>
      </c>
      <c r="C3" s="4" t="s">
        <v>12</v>
      </c>
      <c r="D3" s="4" t="s">
        <v>11</v>
      </c>
      <c r="E3" s="4" t="s">
        <v>13</v>
      </c>
      <c r="F3" s="4" t="s">
        <v>14</v>
      </c>
      <c r="G3" s="4" t="s">
        <v>11</v>
      </c>
      <c r="H3" s="4" t="s">
        <v>13</v>
      </c>
      <c r="I3" s="4" t="s">
        <v>15</v>
      </c>
      <c r="J3" s="4" t="s">
        <v>16</v>
      </c>
      <c r="K3" s="4" t="s">
        <v>17</v>
      </c>
      <c r="L3" s="103" t="s">
        <v>18</v>
      </c>
      <c r="M3" s="103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105" t="s">
        <v>24</v>
      </c>
    </row>
    <row r="4" spans="1:18" x14ac:dyDescent="0.35">
      <c r="A4" s="99"/>
      <c r="B4" s="5" t="s">
        <v>25</v>
      </c>
      <c r="C4" s="5" t="s">
        <v>26</v>
      </c>
      <c r="D4" s="5" t="s">
        <v>25</v>
      </c>
      <c r="E4" s="5" t="s">
        <v>25</v>
      </c>
      <c r="F4" s="5" t="s">
        <v>26</v>
      </c>
      <c r="G4" s="5" t="s">
        <v>25</v>
      </c>
      <c r="H4" s="5" t="s">
        <v>25</v>
      </c>
      <c r="I4" s="5" t="s">
        <v>27</v>
      </c>
      <c r="J4" s="5" t="s">
        <v>27</v>
      </c>
      <c r="K4" s="5" t="s">
        <v>28</v>
      </c>
      <c r="L4" s="104"/>
      <c r="M4" s="104"/>
      <c r="N4" s="5" t="s">
        <v>29</v>
      </c>
      <c r="O4" s="5" t="s">
        <v>29</v>
      </c>
      <c r="P4" s="5" t="s">
        <v>30</v>
      </c>
      <c r="Q4" s="5" t="s">
        <v>30</v>
      </c>
      <c r="R4" s="106"/>
    </row>
    <row r="5" spans="1:18" x14ac:dyDescent="0.35">
      <c r="A5" s="6" t="s">
        <v>31</v>
      </c>
      <c r="B5" s="7" t="s">
        <v>32</v>
      </c>
      <c r="C5" s="6" t="s">
        <v>33</v>
      </c>
      <c r="D5" s="6" t="s">
        <v>34</v>
      </c>
      <c r="E5" s="7" t="s">
        <v>35</v>
      </c>
      <c r="F5" s="6" t="s">
        <v>36</v>
      </c>
      <c r="G5" s="7" t="s">
        <v>37</v>
      </c>
      <c r="H5" s="6" t="s">
        <v>38</v>
      </c>
      <c r="I5" s="7" t="s">
        <v>39</v>
      </c>
      <c r="J5" s="7" t="s">
        <v>40</v>
      </c>
      <c r="K5" s="7" t="s">
        <v>41</v>
      </c>
      <c r="L5" s="7" t="s">
        <v>42</v>
      </c>
      <c r="M5" s="7" t="s">
        <v>43</v>
      </c>
      <c r="N5" s="7"/>
      <c r="O5" s="7"/>
      <c r="P5" s="7" t="s">
        <v>44</v>
      </c>
      <c r="Q5" s="7" t="s">
        <v>45</v>
      </c>
      <c r="R5" s="6" t="s">
        <v>46</v>
      </c>
    </row>
    <row r="6" spans="1:18" x14ac:dyDescent="0.35">
      <c r="A6" s="8" t="s">
        <v>47</v>
      </c>
      <c r="B6" s="9">
        <v>43079</v>
      </c>
      <c r="C6" s="10">
        <v>1</v>
      </c>
      <c r="D6" s="9">
        <v>43079</v>
      </c>
      <c r="E6" s="9">
        <v>535905.04</v>
      </c>
      <c r="F6" s="10">
        <v>0.90060122101255835</v>
      </c>
      <c r="G6" s="9">
        <v>38797</v>
      </c>
      <c r="H6" s="9">
        <v>484080.74</v>
      </c>
      <c r="I6" s="11">
        <v>3.6903920406216972</v>
      </c>
      <c r="J6" s="11">
        <v>0.29576913140564109</v>
      </c>
      <c r="K6" s="12">
        <v>143176.13999999998</v>
      </c>
      <c r="L6" s="9">
        <v>1055</v>
      </c>
      <c r="M6" s="8" t="s">
        <v>48</v>
      </c>
      <c r="N6" s="13">
        <v>205.27492699999999</v>
      </c>
      <c r="O6" s="13">
        <v>2561.2711953399998</v>
      </c>
      <c r="P6" s="14">
        <v>2498506.5987971695</v>
      </c>
      <c r="Q6" s="9">
        <v>19603934.873298176</v>
      </c>
      <c r="R6" s="15">
        <v>12.440052926019639</v>
      </c>
    </row>
    <row r="7" spans="1:18" x14ac:dyDescent="0.35">
      <c r="A7" s="16" t="s">
        <v>49</v>
      </c>
      <c r="B7" s="9">
        <v>304326</v>
      </c>
      <c r="C7" s="10">
        <v>1.0225843339050886</v>
      </c>
      <c r="D7" s="9">
        <v>311199</v>
      </c>
      <c r="E7" s="9">
        <v>5014404.2107938696</v>
      </c>
      <c r="F7" s="10">
        <v>0.80780465232857435</v>
      </c>
      <c r="G7" s="9">
        <v>251388</v>
      </c>
      <c r="H7" s="9">
        <v>3961183.6707128775</v>
      </c>
      <c r="I7" s="11">
        <v>1.3552429710248697</v>
      </c>
      <c r="J7" s="11">
        <v>8.6007579633056261E-2</v>
      </c>
      <c r="K7" s="12">
        <v>340691.81999999995</v>
      </c>
      <c r="L7" s="9">
        <v>2303</v>
      </c>
      <c r="M7" s="8" t="s">
        <v>48</v>
      </c>
      <c r="N7" s="13">
        <v>1330.0939079999998</v>
      </c>
      <c r="O7" s="13">
        <v>20958.622801741833</v>
      </c>
      <c r="P7" s="9">
        <v>0</v>
      </c>
      <c r="Q7" s="9">
        <v>0</v>
      </c>
      <c r="R7" s="15">
        <v>16.113175848231741</v>
      </c>
    </row>
    <row r="8" spans="1:18" x14ac:dyDescent="0.35">
      <c r="A8" s="16" t="s">
        <v>50</v>
      </c>
      <c r="B8" s="9">
        <v>33883</v>
      </c>
      <c r="C8" s="10">
        <v>1.0002656199273972</v>
      </c>
      <c r="D8" s="9">
        <v>33892</v>
      </c>
      <c r="E8" s="9">
        <v>486906</v>
      </c>
      <c r="F8" s="10">
        <v>0.91287029387466068</v>
      </c>
      <c r="G8" s="9">
        <v>30939</v>
      </c>
      <c r="H8" s="9">
        <v>442813</v>
      </c>
      <c r="I8" s="11">
        <v>7.0380519732376605</v>
      </c>
      <c r="J8" s="11">
        <v>0.49174321892085365</v>
      </c>
      <c r="K8" s="12">
        <v>217750.28999999998</v>
      </c>
      <c r="L8" s="9">
        <v>622</v>
      </c>
      <c r="M8" s="8" t="s">
        <v>51</v>
      </c>
      <c r="N8" s="13">
        <v>163.698249</v>
      </c>
      <c r="O8" s="13">
        <v>2342.9235829999998</v>
      </c>
      <c r="P8" s="9">
        <v>639580.66317829478</v>
      </c>
      <c r="Q8" s="9">
        <v>5345795.79107597</v>
      </c>
      <c r="R8" s="15">
        <v>14.366399150241945</v>
      </c>
    </row>
    <row r="9" spans="1:18" x14ac:dyDescent="0.35">
      <c r="A9" s="16" t="s">
        <v>52</v>
      </c>
      <c r="B9" s="9">
        <v>455734</v>
      </c>
      <c r="C9" s="10">
        <v>1.2977526364063248</v>
      </c>
      <c r="D9" s="9">
        <v>591430</v>
      </c>
      <c r="E9" s="9">
        <v>2957150</v>
      </c>
      <c r="F9" s="10">
        <v>1</v>
      </c>
      <c r="G9" s="9">
        <v>591430</v>
      </c>
      <c r="H9" s="9">
        <v>2957150</v>
      </c>
      <c r="I9" s="11">
        <v>0.38429330605481632</v>
      </c>
      <c r="J9" s="11">
        <v>7.6858661210963269E-2</v>
      </c>
      <c r="K9" s="12">
        <v>227282.59000000003</v>
      </c>
      <c r="L9" s="9">
        <v>68700</v>
      </c>
      <c r="M9" s="8" t="s">
        <v>48</v>
      </c>
      <c r="N9" s="13">
        <v>3129.2561299999998</v>
      </c>
      <c r="O9" s="13">
        <v>15646.280649999999</v>
      </c>
      <c r="P9" s="9">
        <v>0</v>
      </c>
      <c r="Q9" s="9">
        <v>0</v>
      </c>
      <c r="R9" s="15">
        <v>5</v>
      </c>
    </row>
    <row r="10" spans="1:18" x14ac:dyDescent="0.35">
      <c r="A10" s="8" t="s">
        <v>53</v>
      </c>
      <c r="B10" s="9">
        <v>27765.103685229686</v>
      </c>
      <c r="C10" s="10">
        <v>0.99360248695547393</v>
      </c>
      <c r="D10" s="9">
        <v>27587.476072220808</v>
      </c>
      <c r="E10" s="9">
        <v>262225.06632909953</v>
      </c>
      <c r="F10" s="10">
        <v>1</v>
      </c>
      <c r="G10" s="9">
        <v>27587.476072220808</v>
      </c>
      <c r="H10" s="9">
        <v>262225.06632909953</v>
      </c>
      <c r="I10" s="11">
        <v>1.5442452904525721</v>
      </c>
      <c r="J10" s="11">
        <v>0.16246284383253262</v>
      </c>
      <c r="K10" s="12">
        <v>42601.83</v>
      </c>
      <c r="L10" s="9">
        <v>2433</v>
      </c>
      <c r="M10" s="8" t="s">
        <v>54</v>
      </c>
      <c r="N10" s="13">
        <v>145.96533589812029</v>
      </c>
      <c r="O10" s="13">
        <v>1387.4328259472654</v>
      </c>
      <c r="P10" s="9">
        <v>9273865.3230039198</v>
      </c>
      <c r="Q10" s="9">
        <v>88544723.670958519</v>
      </c>
      <c r="R10" s="15">
        <v>9.5052213418373164</v>
      </c>
    </row>
    <row r="11" spans="1:18" x14ac:dyDescent="0.35">
      <c r="A11" s="17" t="s">
        <v>55</v>
      </c>
      <c r="B11" s="18">
        <v>864787.10368522967</v>
      </c>
      <c r="C11" s="19">
        <v>1.1646652358484093</v>
      </c>
      <c r="D11" s="18">
        <v>1007187.4760722208</v>
      </c>
      <c r="E11" s="18">
        <v>9256590.3171229698</v>
      </c>
      <c r="F11" s="19">
        <v>0.93343245265373764</v>
      </c>
      <c r="G11" s="18">
        <v>940141.47607222083</v>
      </c>
      <c r="H11" s="18">
        <v>8107452.4770419765</v>
      </c>
      <c r="I11" s="20">
        <v>1.0333579516763816</v>
      </c>
      <c r="J11" s="20">
        <v>0.11982835209346242</v>
      </c>
      <c r="K11" s="21">
        <v>971502.67</v>
      </c>
      <c r="L11" s="22"/>
      <c r="M11" s="23"/>
      <c r="N11" s="18">
        <v>4974.2885498981204</v>
      </c>
      <c r="O11" s="18">
        <v>42896.531056029096</v>
      </c>
      <c r="P11" s="18">
        <v>12411952.584979385</v>
      </c>
      <c r="Q11" s="18">
        <v>113494454.33533266</v>
      </c>
      <c r="R11" s="24">
        <v>9.1905335769477166</v>
      </c>
    </row>
    <row r="12" spans="1:18" x14ac:dyDescent="0.35">
      <c r="A12" s="8" t="s">
        <v>56</v>
      </c>
      <c r="B12" s="9">
        <v>513063</v>
      </c>
      <c r="C12" s="10">
        <v>1.0001656716621545</v>
      </c>
      <c r="D12" s="9">
        <v>513148</v>
      </c>
      <c r="E12" s="9">
        <v>3109341</v>
      </c>
      <c r="F12" s="10">
        <v>0.90999672609071847</v>
      </c>
      <c r="G12" s="9">
        <v>466963</v>
      </c>
      <c r="H12" s="9">
        <v>2829454</v>
      </c>
      <c r="I12" s="11">
        <v>1.4515965541228217</v>
      </c>
      <c r="J12" s="11">
        <v>0.23956631975740028</v>
      </c>
      <c r="K12" s="12">
        <v>677841.88170285523</v>
      </c>
      <c r="L12" s="9">
        <v>61</v>
      </c>
      <c r="M12" s="8" t="s">
        <v>51</v>
      </c>
      <c r="N12" s="13">
        <v>2470.7012329999998</v>
      </c>
      <c r="O12" s="13">
        <v>14970.641114</v>
      </c>
      <c r="P12" s="9">
        <v>762707.46879760956</v>
      </c>
      <c r="Q12" s="9">
        <v>4576244.8127856571</v>
      </c>
      <c r="R12" s="15">
        <v>6.0593454519943561</v>
      </c>
    </row>
    <row r="13" spans="1:18" x14ac:dyDescent="0.35">
      <c r="A13" s="8" t="s">
        <v>57</v>
      </c>
      <c r="B13" s="9">
        <v>40130</v>
      </c>
      <c r="C13" s="10">
        <v>1.002940443558435</v>
      </c>
      <c r="D13" s="9">
        <v>40248</v>
      </c>
      <c r="E13" s="9">
        <v>611205</v>
      </c>
      <c r="F13" s="10">
        <v>0.74001192605843769</v>
      </c>
      <c r="G13" s="9">
        <v>29784</v>
      </c>
      <c r="H13" s="9">
        <v>452300</v>
      </c>
      <c r="I13" s="11">
        <v>1.7800977009550176</v>
      </c>
      <c r="J13" s="11">
        <v>0.11721961071245687</v>
      </c>
      <c r="K13" s="12">
        <v>53018.429925244243</v>
      </c>
      <c r="L13" s="9">
        <v>5</v>
      </c>
      <c r="M13" s="8" t="s">
        <v>51</v>
      </c>
      <c r="N13" s="13">
        <v>157.587144</v>
      </c>
      <c r="O13" s="13">
        <v>2393.1192999999998</v>
      </c>
      <c r="P13" s="9">
        <v>0</v>
      </c>
      <c r="Q13" s="9">
        <v>0</v>
      </c>
      <c r="R13" s="15">
        <v>15.185971973762671</v>
      </c>
    </row>
    <row r="14" spans="1:18" x14ac:dyDescent="0.35">
      <c r="A14" s="8" t="s">
        <v>58</v>
      </c>
      <c r="B14" s="9">
        <v>636534</v>
      </c>
      <c r="C14" s="10">
        <v>1.0044726597479474</v>
      </c>
      <c r="D14" s="9">
        <v>639381</v>
      </c>
      <c r="E14" s="9">
        <v>15083616</v>
      </c>
      <c r="F14" s="10">
        <v>0.91000045356368109</v>
      </c>
      <c r="G14" s="9">
        <v>581837</v>
      </c>
      <c r="H14" s="9">
        <v>13726096</v>
      </c>
      <c r="I14" s="11">
        <v>1.4453664632337968</v>
      </c>
      <c r="J14" s="11">
        <v>6.1267798714839429E-2</v>
      </c>
      <c r="K14" s="12">
        <v>840967.6868685626</v>
      </c>
      <c r="L14" s="9">
        <v>5</v>
      </c>
      <c r="M14" s="8" t="s">
        <v>51</v>
      </c>
      <c r="N14" s="13">
        <v>3078.4995669999998</v>
      </c>
      <c r="O14" s="13">
        <v>72624.773935999998</v>
      </c>
      <c r="P14" s="9">
        <v>0</v>
      </c>
      <c r="Q14" s="9">
        <v>0</v>
      </c>
      <c r="R14" s="15">
        <v>23.590966888287266</v>
      </c>
    </row>
    <row r="15" spans="1:18" x14ac:dyDescent="0.35">
      <c r="A15" s="8" t="s">
        <v>59</v>
      </c>
      <c r="B15" s="9">
        <v>25791</v>
      </c>
      <c r="C15" s="10">
        <v>0.81036020317164903</v>
      </c>
      <c r="D15" s="9">
        <v>20900</v>
      </c>
      <c r="E15" s="9">
        <v>146300</v>
      </c>
      <c r="F15" s="10">
        <v>1</v>
      </c>
      <c r="G15" s="9">
        <v>20900</v>
      </c>
      <c r="H15" s="9">
        <v>146300</v>
      </c>
      <c r="I15" s="11">
        <v>1.630345308610621</v>
      </c>
      <c r="J15" s="11">
        <v>0.23290647265866013</v>
      </c>
      <c r="K15" s="12">
        <v>34074.216949961978</v>
      </c>
      <c r="L15" s="9">
        <v>2</v>
      </c>
      <c r="M15" s="8" t="s">
        <v>51</v>
      </c>
      <c r="N15" s="13">
        <v>110.58189999999999</v>
      </c>
      <c r="O15" s="13">
        <v>774.0732999999999</v>
      </c>
      <c r="P15" s="9">
        <v>0</v>
      </c>
      <c r="Q15" s="9">
        <v>0</v>
      </c>
      <c r="R15" s="15">
        <v>7</v>
      </c>
    </row>
    <row r="16" spans="1:18" x14ac:dyDescent="0.35">
      <c r="A16" s="8" t="s">
        <v>60</v>
      </c>
      <c r="B16" s="9">
        <v>34667</v>
      </c>
      <c r="C16" s="10">
        <v>0.81183834770819507</v>
      </c>
      <c r="D16" s="9">
        <v>28144</v>
      </c>
      <c r="E16" s="9">
        <v>239224</v>
      </c>
      <c r="F16" s="10">
        <v>0.9399872086412735</v>
      </c>
      <c r="G16" s="9">
        <v>26455</v>
      </c>
      <c r="H16" s="9">
        <v>224867.5</v>
      </c>
      <c r="I16" s="11">
        <v>1.7312755565000049</v>
      </c>
      <c r="J16" s="11">
        <v>0.2036794772352947</v>
      </c>
      <c r="K16" s="12">
        <v>45800.89484720763</v>
      </c>
      <c r="L16" s="9">
        <v>6</v>
      </c>
      <c r="M16" s="8" t="s">
        <v>51</v>
      </c>
      <c r="N16" s="13">
        <v>139.97340499999999</v>
      </c>
      <c r="O16" s="13">
        <v>1189.7739425</v>
      </c>
      <c r="P16" s="9">
        <v>0</v>
      </c>
      <c r="Q16" s="9">
        <v>0</v>
      </c>
      <c r="R16" s="15">
        <v>8.5</v>
      </c>
    </row>
    <row r="17" spans="1:18" x14ac:dyDescent="0.35">
      <c r="A17" s="8" t="s">
        <v>61</v>
      </c>
      <c r="B17" s="9">
        <v>87453</v>
      </c>
      <c r="C17" s="10">
        <v>0.97411180862863478</v>
      </c>
      <c r="D17" s="9">
        <v>85189</v>
      </c>
      <c r="E17" s="9">
        <v>1754893.4000000001</v>
      </c>
      <c r="F17" s="10">
        <v>0.53999929568371507</v>
      </c>
      <c r="G17" s="9">
        <v>46002</v>
      </c>
      <c r="H17" s="9">
        <v>947641.20000000007</v>
      </c>
      <c r="I17" s="11">
        <v>2.5116302282853891</v>
      </c>
      <c r="J17" s="11">
        <v>0.12192379748958197</v>
      </c>
      <c r="K17" s="12">
        <v>115540.01376158446</v>
      </c>
      <c r="L17" s="9">
        <v>7</v>
      </c>
      <c r="M17" s="8" t="s">
        <v>51</v>
      </c>
      <c r="N17" s="13">
        <v>243.396582</v>
      </c>
      <c r="O17" s="13">
        <v>5013.9695892</v>
      </c>
      <c r="P17" s="9">
        <v>0</v>
      </c>
      <c r="Q17" s="9">
        <v>0</v>
      </c>
      <c r="R17" s="15">
        <v>20.6</v>
      </c>
    </row>
    <row r="18" spans="1:18" x14ac:dyDescent="0.35">
      <c r="A18" s="8" t="s">
        <v>62</v>
      </c>
      <c r="B18" s="9">
        <v>5001</v>
      </c>
      <c r="C18" s="10">
        <v>0.99960007998400324</v>
      </c>
      <c r="D18" s="9">
        <v>4999</v>
      </c>
      <c r="E18" s="9">
        <v>59988</v>
      </c>
      <c r="F18" s="10">
        <v>0.9099819963992799</v>
      </c>
      <c r="G18" s="9">
        <v>4549</v>
      </c>
      <c r="H18" s="9">
        <v>54588</v>
      </c>
      <c r="I18" s="11">
        <v>1.4524414035136877</v>
      </c>
      <c r="J18" s="11">
        <v>0.12103678362614063</v>
      </c>
      <c r="K18" s="12">
        <v>6607.1559445837647</v>
      </c>
      <c r="L18" s="9">
        <v>3</v>
      </c>
      <c r="M18" s="8" t="s">
        <v>51</v>
      </c>
      <c r="N18" s="13">
        <v>24.068759</v>
      </c>
      <c r="O18" s="13">
        <v>288.825108</v>
      </c>
      <c r="P18" s="9">
        <v>0</v>
      </c>
      <c r="Q18" s="9">
        <v>0</v>
      </c>
      <c r="R18" s="15">
        <v>12</v>
      </c>
    </row>
    <row r="19" spans="1:18" x14ac:dyDescent="0.35">
      <c r="A19" s="8" t="s">
        <v>63</v>
      </c>
      <c r="B19" s="9">
        <v>427928</v>
      </c>
      <c r="C19" s="10">
        <v>1.0334869417285151</v>
      </c>
      <c r="D19" s="9">
        <v>442258</v>
      </c>
      <c r="E19" s="9">
        <v>4898842</v>
      </c>
      <c r="F19" s="10">
        <v>0.92046271633300014</v>
      </c>
      <c r="G19" s="9">
        <v>407082</v>
      </c>
      <c r="H19" s="9">
        <v>4508805.5</v>
      </c>
      <c r="I19" s="11">
        <v>1.0273309063038896</v>
      </c>
      <c r="J19" s="11">
        <v>9.2753595159516186E-2</v>
      </c>
      <c r="K19" s="12">
        <v>418207.92</v>
      </c>
      <c r="L19" s="9">
        <v>115</v>
      </c>
      <c r="M19" s="8" t="s">
        <v>51</v>
      </c>
      <c r="N19" s="13">
        <v>2153.8708619999998</v>
      </c>
      <c r="O19" s="13">
        <v>23856.089900499999</v>
      </c>
      <c r="P19" s="9">
        <v>712515.74777963874</v>
      </c>
      <c r="Q19" s="9">
        <v>4155048.2066588481</v>
      </c>
      <c r="R19" s="15">
        <v>11.076887246810685</v>
      </c>
    </row>
    <row r="20" spans="1:18" x14ac:dyDescent="0.35">
      <c r="A20" s="17" t="s">
        <v>64</v>
      </c>
      <c r="B20" s="25">
        <v>1770567</v>
      </c>
      <c r="C20" s="19">
        <v>1.0020897260595052</v>
      </c>
      <c r="D20" s="25">
        <v>1774267</v>
      </c>
      <c r="E20" s="25">
        <v>25903409.399999999</v>
      </c>
      <c r="F20" s="19">
        <v>0.89252181323329582</v>
      </c>
      <c r="G20" s="25">
        <v>1583572</v>
      </c>
      <c r="H20" s="25">
        <v>22890052.199999999</v>
      </c>
      <c r="I20" s="20">
        <v>1.3842491531802785</v>
      </c>
      <c r="J20" s="20">
        <v>9.5764665840298968E-2</v>
      </c>
      <c r="K20" s="21">
        <v>2192058.2000000002</v>
      </c>
      <c r="L20" s="22"/>
      <c r="M20" s="23"/>
      <c r="N20" s="25">
        <v>8378.6794520000003</v>
      </c>
      <c r="O20" s="25">
        <v>121111.26619020001</v>
      </c>
      <c r="P20" s="25">
        <v>1475223.2165772482</v>
      </c>
      <c r="Q20" s="25">
        <v>8731293.0194445048</v>
      </c>
      <c r="R20" s="24">
        <v>14.599499060738884</v>
      </c>
    </row>
    <row r="21" spans="1:18" x14ac:dyDescent="0.35">
      <c r="A21" s="8" t="s">
        <v>65</v>
      </c>
      <c r="B21" s="9">
        <v>8651</v>
      </c>
      <c r="C21" s="10">
        <v>1</v>
      </c>
      <c r="D21" s="9">
        <v>8651</v>
      </c>
      <c r="E21" s="9">
        <v>142001.24111730832</v>
      </c>
      <c r="F21" s="10">
        <v>1</v>
      </c>
      <c r="G21" s="9">
        <v>8651</v>
      </c>
      <c r="H21" s="9">
        <v>142001.24111730832</v>
      </c>
      <c r="I21" s="11">
        <v>5.0167868418372548</v>
      </c>
      <c r="J21" s="11">
        <v>0.30563270170914092</v>
      </c>
      <c r="K21" s="12">
        <v>43400.222968734088</v>
      </c>
      <c r="L21" s="9">
        <v>30</v>
      </c>
      <c r="M21" s="8" t="s">
        <v>48</v>
      </c>
      <c r="N21" s="13">
        <v>45.772441000000001</v>
      </c>
      <c r="O21" s="13">
        <v>751.3285667516783</v>
      </c>
      <c r="P21" s="9">
        <v>34002.523277278327</v>
      </c>
      <c r="Q21" s="9">
        <v>340025.23277278326</v>
      </c>
      <c r="R21" s="15">
        <v>16.414430830806648</v>
      </c>
    </row>
    <row r="22" spans="1:18" x14ac:dyDescent="0.35">
      <c r="A22" s="8" t="s">
        <v>66</v>
      </c>
      <c r="B22" s="9">
        <v>1168</v>
      </c>
      <c r="C22" s="10">
        <v>1.0068493150684932</v>
      </c>
      <c r="D22" s="9">
        <v>1176</v>
      </c>
      <c r="E22" s="9">
        <v>16879</v>
      </c>
      <c r="F22" s="10">
        <v>1</v>
      </c>
      <c r="G22" s="9">
        <v>1176</v>
      </c>
      <c r="H22" s="9">
        <v>16879</v>
      </c>
      <c r="I22" s="11">
        <v>4.982659040192102</v>
      </c>
      <c r="J22" s="11">
        <v>0.34715368394252694</v>
      </c>
      <c r="K22" s="12">
        <v>5859.6070312659122</v>
      </c>
      <c r="L22" s="9">
        <v>5</v>
      </c>
      <c r="M22" s="8" t="s">
        <v>51</v>
      </c>
      <c r="N22" s="13">
        <v>6.2222159999999995</v>
      </c>
      <c r="O22" s="13">
        <v>89.306788999999995</v>
      </c>
      <c r="P22" s="9">
        <v>5473.0976832000024</v>
      </c>
      <c r="Q22" s="9">
        <v>54730.976832000029</v>
      </c>
      <c r="R22" s="15">
        <v>14.352891156462585</v>
      </c>
    </row>
    <row r="23" spans="1:18" x14ac:dyDescent="0.35">
      <c r="A23" s="8" t="s">
        <v>67</v>
      </c>
      <c r="B23" s="9">
        <v>55143</v>
      </c>
      <c r="C23" s="10">
        <v>1.0501604918121974</v>
      </c>
      <c r="D23" s="9">
        <v>57909</v>
      </c>
      <c r="E23" s="9">
        <v>598861</v>
      </c>
      <c r="F23" s="10">
        <v>1</v>
      </c>
      <c r="G23" s="9">
        <v>57909</v>
      </c>
      <c r="H23" s="9">
        <v>598861</v>
      </c>
      <c r="I23" s="11">
        <v>1.4650864287071095</v>
      </c>
      <c r="J23" s="11">
        <v>0.14167175688515365</v>
      </c>
      <c r="K23" s="12">
        <v>84841.69</v>
      </c>
      <c r="L23" s="9">
        <v>1539</v>
      </c>
      <c r="M23" s="8" t="s">
        <v>54</v>
      </c>
      <c r="N23" s="13">
        <v>306.39651899999996</v>
      </c>
      <c r="O23" s="13">
        <v>3168.573551</v>
      </c>
      <c r="P23" s="9">
        <v>1632626.6115222475</v>
      </c>
      <c r="Q23" s="9">
        <v>16063969.721928583</v>
      </c>
      <c r="R23" s="15">
        <v>10.341414978673436</v>
      </c>
    </row>
    <row r="24" spans="1:18" x14ac:dyDescent="0.35">
      <c r="A24" s="16" t="s">
        <v>68</v>
      </c>
      <c r="B24" s="9">
        <v>0</v>
      </c>
      <c r="C24" s="10"/>
      <c r="D24" s="9">
        <v>0</v>
      </c>
      <c r="E24" s="9">
        <v>0</v>
      </c>
      <c r="F24" s="10"/>
      <c r="G24" s="9">
        <v>0</v>
      </c>
      <c r="H24" s="9">
        <v>0</v>
      </c>
      <c r="I24" s="11"/>
      <c r="J24" s="11"/>
      <c r="K24" s="12">
        <v>0</v>
      </c>
      <c r="L24" s="9">
        <v>0</v>
      </c>
      <c r="M24" s="8" t="s">
        <v>51</v>
      </c>
      <c r="N24" s="13">
        <v>0</v>
      </c>
      <c r="O24" s="13">
        <v>0</v>
      </c>
      <c r="P24" s="9">
        <v>0</v>
      </c>
      <c r="Q24" s="9">
        <v>0</v>
      </c>
      <c r="R24" s="15"/>
    </row>
    <row r="25" spans="1:18" x14ac:dyDescent="0.35">
      <c r="A25" s="16" t="s">
        <v>69</v>
      </c>
      <c r="B25" s="9">
        <v>0</v>
      </c>
      <c r="C25" s="10"/>
      <c r="D25" s="9">
        <v>0</v>
      </c>
      <c r="E25" s="9">
        <v>0</v>
      </c>
      <c r="F25" s="10"/>
      <c r="G25" s="9">
        <v>0</v>
      </c>
      <c r="H25" s="9">
        <v>0</v>
      </c>
      <c r="I25" s="11"/>
      <c r="J25" s="11"/>
      <c r="K25" s="12">
        <v>0</v>
      </c>
      <c r="L25" s="9">
        <v>0</v>
      </c>
      <c r="M25" s="8" t="s">
        <v>51</v>
      </c>
      <c r="N25" s="13">
        <v>0</v>
      </c>
      <c r="O25" s="13">
        <v>0</v>
      </c>
      <c r="P25" s="9">
        <v>0</v>
      </c>
      <c r="Q25" s="9">
        <v>0</v>
      </c>
      <c r="R25" s="15"/>
    </row>
    <row r="26" spans="1:18" x14ac:dyDescent="0.35">
      <c r="A26" s="16" t="s">
        <v>70</v>
      </c>
      <c r="B26" s="9">
        <v>0</v>
      </c>
      <c r="C26" s="10"/>
      <c r="D26" s="9">
        <v>0</v>
      </c>
      <c r="E26" s="9">
        <v>0</v>
      </c>
      <c r="F26" s="10"/>
      <c r="G26" s="9">
        <v>0</v>
      </c>
      <c r="H26" s="9">
        <v>0</v>
      </c>
      <c r="I26" s="11"/>
      <c r="J26" s="11"/>
      <c r="K26" s="12">
        <v>0</v>
      </c>
      <c r="L26" s="26">
        <v>0</v>
      </c>
      <c r="M26" s="16" t="s">
        <v>51</v>
      </c>
      <c r="N26" s="13">
        <v>0</v>
      </c>
      <c r="O26" s="13">
        <v>0</v>
      </c>
      <c r="P26" s="9">
        <v>0</v>
      </c>
      <c r="Q26" s="9">
        <v>0</v>
      </c>
      <c r="R26" s="15"/>
    </row>
    <row r="27" spans="1:18" x14ac:dyDescent="0.35">
      <c r="A27" s="17" t="s">
        <v>71</v>
      </c>
      <c r="B27" s="25">
        <v>64962</v>
      </c>
      <c r="C27" s="19">
        <v>1.0427018872571658</v>
      </c>
      <c r="D27" s="18">
        <v>67736</v>
      </c>
      <c r="E27" s="18">
        <v>757741.24111730838</v>
      </c>
      <c r="F27" s="19">
        <v>1</v>
      </c>
      <c r="G27" s="18">
        <v>67736</v>
      </c>
      <c r="H27" s="18">
        <v>757741.24111730838</v>
      </c>
      <c r="I27" s="20">
        <v>1.9797673319948037</v>
      </c>
      <c r="J27" s="20">
        <v>0.17697534821024652</v>
      </c>
      <c r="K27" s="27">
        <v>134101.52000000002</v>
      </c>
      <c r="L27" s="22"/>
      <c r="M27" s="23"/>
      <c r="N27" s="18">
        <v>358.39117599999997</v>
      </c>
      <c r="O27" s="18">
        <v>4009.2089067516781</v>
      </c>
      <c r="P27" s="18">
        <v>1672102.232482726</v>
      </c>
      <c r="Q27" s="18">
        <v>16458725.931533366</v>
      </c>
      <c r="R27" s="24">
        <v>11.186684202157027</v>
      </c>
    </row>
    <row r="28" spans="1:18" x14ac:dyDescent="0.35">
      <c r="A28" s="28"/>
      <c r="B28" s="29"/>
      <c r="C28" s="30"/>
      <c r="D28" s="31"/>
      <c r="E28" s="31"/>
      <c r="F28" s="30"/>
      <c r="G28" s="31"/>
      <c r="H28" s="31"/>
      <c r="I28" s="32"/>
      <c r="J28" s="32"/>
      <c r="K28" s="33"/>
      <c r="L28" s="34"/>
      <c r="M28" s="35"/>
      <c r="N28" s="35"/>
      <c r="O28" s="35"/>
      <c r="P28" s="31"/>
      <c r="Q28" s="31"/>
      <c r="R28" s="36"/>
    </row>
    <row r="29" spans="1:18" x14ac:dyDescent="0.35">
      <c r="A29" s="37" t="s">
        <v>72</v>
      </c>
      <c r="B29" s="38">
        <v>2700316.1036852296</v>
      </c>
      <c r="C29" s="39">
        <v>1.0551322018128977</v>
      </c>
      <c r="D29" s="38">
        <v>2849190.4760722211</v>
      </c>
      <c r="E29" s="38">
        <v>35917740.958240278</v>
      </c>
      <c r="F29" s="39">
        <v>0.90953886650803661</v>
      </c>
      <c r="G29" s="38">
        <v>2591449.4760722211</v>
      </c>
      <c r="H29" s="38">
        <v>31755245.918159287</v>
      </c>
      <c r="I29" s="40">
        <v>1.2725165666737843</v>
      </c>
      <c r="J29" s="40">
        <v>0.10384622428995981</v>
      </c>
      <c r="K29" s="41">
        <v>3297662.39</v>
      </c>
      <c r="L29" s="42"/>
      <c r="M29" s="43"/>
      <c r="N29" s="38">
        <v>13711.359177898119</v>
      </c>
      <c r="O29" s="38">
        <v>168017.00615298079</v>
      </c>
      <c r="P29" s="38">
        <v>15559278.03403936</v>
      </c>
      <c r="Q29" s="38">
        <v>138684473.28631055</v>
      </c>
      <c r="R29" s="44">
        <v>12.606296862172243</v>
      </c>
    </row>
    <row r="30" spans="1:18" x14ac:dyDescent="0.35">
      <c r="A30" s="45" t="s">
        <v>73</v>
      </c>
      <c r="B30" s="46"/>
      <c r="C30" s="19"/>
      <c r="D30" s="18"/>
      <c r="E30" s="18"/>
      <c r="F30" s="19"/>
      <c r="G30" s="18"/>
      <c r="H30" s="18"/>
      <c r="I30" s="20"/>
      <c r="J30" s="20"/>
      <c r="K30" s="21">
        <v>652667.30999999994</v>
      </c>
      <c r="L30" s="22"/>
      <c r="M30" s="23"/>
      <c r="N30" s="18"/>
      <c r="O30" s="18"/>
      <c r="P30" s="18"/>
      <c r="Q30" s="18"/>
      <c r="R30" s="24"/>
    </row>
    <row r="31" spans="1:18" x14ac:dyDescent="0.35">
      <c r="A31" s="37" t="s">
        <v>74</v>
      </c>
      <c r="B31" s="47">
        <v>2700316.1036852296</v>
      </c>
      <c r="C31" s="48">
        <v>1.0551322018128977</v>
      </c>
      <c r="D31" s="47">
        <v>2849190.4760722211</v>
      </c>
      <c r="E31" s="47">
        <v>35917740.958240278</v>
      </c>
      <c r="F31" s="48">
        <v>0.90953886650803661</v>
      </c>
      <c r="G31" s="47">
        <v>2591449.4760722211</v>
      </c>
      <c r="H31" s="47">
        <v>31755245.918159287</v>
      </c>
      <c r="I31" s="49">
        <v>1.5243707185784658</v>
      </c>
      <c r="J31" s="49">
        <v>0.12439927910433841</v>
      </c>
      <c r="K31" s="50">
        <v>3950329.7</v>
      </c>
      <c r="L31" s="51"/>
      <c r="M31" s="52"/>
      <c r="N31" s="47">
        <v>13711.359177898119</v>
      </c>
      <c r="O31" s="47">
        <v>168017.00615298079</v>
      </c>
      <c r="P31" s="47">
        <v>15559278.03403936</v>
      </c>
      <c r="Q31" s="47">
        <v>138684473.28631055</v>
      </c>
      <c r="R31" s="53">
        <v>12.606296862172243</v>
      </c>
    </row>
  </sheetData>
  <mergeCells count="10">
    <mergeCell ref="A1:R1"/>
    <mergeCell ref="A2:A4"/>
    <mergeCell ref="D2:E2"/>
    <mergeCell ref="G2:J2"/>
    <mergeCell ref="L2:M2"/>
    <mergeCell ref="N2:O2"/>
    <mergeCell ref="P2:Q2"/>
    <mergeCell ref="L3:L4"/>
    <mergeCell ref="M3:M4"/>
    <mergeCell ref="R3:R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3742-CE86-47C4-AE6B-97B2DEDB070C}">
  <dimension ref="A1:S42"/>
  <sheetViews>
    <sheetView workbookViewId="0">
      <selection sqref="A1:E1"/>
    </sheetView>
  </sheetViews>
  <sheetFormatPr defaultRowHeight="14.5" x14ac:dyDescent="0.35"/>
  <cols>
    <col min="1" max="1" width="18.453125" customWidth="1"/>
    <col min="2" max="2" width="31.54296875" customWidth="1"/>
    <col min="3" max="3" width="16.453125" customWidth="1"/>
    <col min="4" max="4" width="18.453125" customWidth="1"/>
    <col min="5" max="5" width="14.81640625" customWidth="1"/>
    <col min="6" max="7" width="9.1796875"/>
    <col min="8" max="8" width="11.08984375" customWidth="1"/>
    <col min="16" max="16" width="4.08984375" customWidth="1"/>
    <col min="18" max="18" width="13.1796875" customWidth="1"/>
    <col min="19" max="19" width="11.81640625" customWidth="1"/>
    <col min="20" max="20" width="6" customWidth="1"/>
  </cols>
  <sheetData>
    <row r="1" spans="1:19" ht="18.5" x14ac:dyDescent="0.35">
      <c r="A1" s="107" t="s">
        <v>75</v>
      </c>
      <c r="B1" s="107"/>
      <c r="C1" s="107"/>
      <c r="D1" s="107"/>
      <c r="E1" s="107"/>
    </row>
    <row r="2" spans="1:19" ht="43.5" x14ac:dyDescent="0.35">
      <c r="A2" s="54" t="s">
        <v>76</v>
      </c>
      <c r="B2" s="54" t="s">
        <v>77</v>
      </c>
      <c r="C2" s="55" t="s">
        <v>78</v>
      </c>
      <c r="D2" s="55" t="s">
        <v>79</v>
      </c>
      <c r="E2" s="56" t="s">
        <v>80</v>
      </c>
      <c r="F2" s="58" t="s">
        <v>84</v>
      </c>
      <c r="G2" s="58" t="s">
        <v>85</v>
      </c>
      <c r="H2" s="58" t="s">
        <v>48</v>
      </c>
      <c r="I2" s="58" t="s">
        <v>86</v>
      </c>
      <c r="J2" s="58" t="s">
        <v>87</v>
      </c>
      <c r="K2" s="58" t="s">
        <v>88</v>
      </c>
      <c r="L2" s="58" t="s">
        <v>89</v>
      </c>
      <c r="M2" s="58" t="s">
        <v>90</v>
      </c>
      <c r="N2" s="58" t="s">
        <v>91</v>
      </c>
      <c r="O2" s="58" t="s">
        <v>92</v>
      </c>
      <c r="Q2" s="57" t="s">
        <v>81</v>
      </c>
      <c r="R2" s="57" t="s">
        <v>82</v>
      </c>
      <c r="S2" s="57" t="s">
        <v>83</v>
      </c>
    </row>
    <row r="3" spans="1:19" x14ac:dyDescent="0.35">
      <c r="A3" s="59" t="s">
        <v>93</v>
      </c>
      <c r="B3" s="60" t="s">
        <v>94</v>
      </c>
      <c r="C3" s="61">
        <v>1008732</v>
      </c>
      <c r="D3" s="61">
        <v>20758288.399999999</v>
      </c>
      <c r="E3" s="62">
        <v>20.578596098864711</v>
      </c>
      <c r="F3" s="65">
        <v>34</v>
      </c>
      <c r="G3" s="65">
        <v>0</v>
      </c>
      <c r="H3" s="65">
        <v>0</v>
      </c>
      <c r="I3" s="65">
        <v>0</v>
      </c>
      <c r="J3" s="65">
        <v>0</v>
      </c>
      <c r="K3" s="65">
        <v>0</v>
      </c>
      <c r="L3" s="65">
        <v>0</v>
      </c>
      <c r="M3" s="65">
        <v>0</v>
      </c>
      <c r="N3" s="65">
        <v>0</v>
      </c>
      <c r="O3" s="65">
        <v>0</v>
      </c>
      <c r="Q3" s="60">
        <v>1</v>
      </c>
      <c r="R3" s="63">
        <f t="shared" ref="R3:R40" si="0">C3/$C$42</f>
        <v>0.35404161584542343</v>
      </c>
      <c r="S3" s="64">
        <f>R3</f>
        <v>0.35404161584542343</v>
      </c>
    </row>
    <row r="4" spans="1:19" x14ac:dyDescent="0.35">
      <c r="A4" s="59" t="s">
        <v>95</v>
      </c>
      <c r="B4" s="60" t="s">
        <v>52</v>
      </c>
      <c r="C4" s="61">
        <v>591430</v>
      </c>
      <c r="D4" s="61">
        <v>2957150</v>
      </c>
      <c r="E4" s="62">
        <v>5</v>
      </c>
      <c r="F4" s="65">
        <v>0</v>
      </c>
      <c r="G4" s="65">
        <v>0</v>
      </c>
      <c r="H4" s="65">
        <v>68700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5">
        <v>0</v>
      </c>
      <c r="O4" s="65">
        <v>0</v>
      </c>
      <c r="Q4" s="60">
        <v>2</v>
      </c>
      <c r="R4" s="63">
        <f t="shared" si="0"/>
        <v>0.20757825949752637</v>
      </c>
      <c r="S4" s="64">
        <f>S3+R4</f>
        <v>0.56161987534294977</v>
      </c>
    </row>
    <row r="5" spans="1:19" x14ac:dyDescent="0.35">
      <c r="A5" s="59" t="s">
        <v>93</v>
      </c>
      <c r="B5" s="60" t="s">
        <v>96</v>
      </c>
      <c r="C5" s="61">
        <v>492576</v>
      </c>
      <c r="D5" s="61">
        <v>2955456</v>
      </c>
      <c r="E5" s="62">
        <v>6</v>
      </c>
      <c r="F5" s="65">
        <v>7</v>
      </c>
      <c r="G5" s="65">
        <v>695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5">
        <v>0</v>
      </c>
      <c r="N5" s="65">
        <v>0</v>
      </c>
      <c r="O5" s="65">
        <v>0</v>
      </c>
      <c r="Q5" s="60">
        <v>3</v>
      </c>
      <c r="R5" s="63">
        <f t="shared" si="0"/>
        <v>0.17288279044054841</v>
      </c>
      <c r="S5" s="64">
        <f t="shared" ref="S5:S40" si="1">S4+R5</f>
        <v>0.73450266578349821</v>
      </c>
    </row>
    <row r="6" spans="1:19" x14ac:dyDescent="0.35">
      <c r="A6" s="59" t="s">
        <v>95</v>
      </c>
      <c r="B6" s="60" t="s">
        <v>97</v>
      </c>
      <c r="C6" s="61">
        <v>171277</v>
      </c>
      <c r="D6" s="61">
        <v>3290534.0865392783</v>
      </c>
      <c r="E6" s="62">
        <v>19.2117685768625</v>
      </c>
      <c r="F6" s="65">
        <v>0</v>
      </c>
      <c r="G6" s="65">
        <v>804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Q6" s="60">
        <v>4</v>
      </c>
      <c r="R6" s="63">
        <f t="shared" si="0"/>
        <v>6.0114268048556588E-2</v>
      </c>
      <c r="S6" s="64">
        <f t="shared" si="1"/>
        <v>0.79461693383205478</v>
      </c>
    </row>
    <row r="7" spans="1:19" x14ac:dyDescent="0.35">
      <c r="A7" s="59" t="s">
        <v>93</v>
      </c>
      <c r="B7" s="60" t="s">
        <v>98</v>
      </c>
      <c r="C7" s="61">
        <v>145917</v>
      </c>
      <c r="D7" s="61">
        <v>437751</v>
      </c>
      <c r="E7" s="62">
        <v>3</v>
      </c>
      <c r="F7" s="65">
        <v>0</v>
      </c>
      <c r="G7" s="65">
        <v>0</v>
      </c>
      <c r="H7" s="65">
        <v>0</v>
      </c>
      <c r="I7" s="65">
        <v>0</v>
      </c>
      <c r="J7" s="65">
        <v>308138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Q7" s="60">
        <v>5</v>
      </c>
      <c r="R7" s="63">
        <f t="shared" si="0"/>
        <v>5.1213494227720195E-2</v>
      </c>
      <c r="S7" s="64">
        <f t="shared" si="1"/>
        <v>0.84583042805977493</v>
      </c>
    </row>
    <row r="8" spans="1:19" x14ac:dyDescent="0.35">
      <c r="A8" s="59" t="s">
        <v>95</v>
      </c>
      <c r="B8" s="60" t="s">
        <v>99</v>
      </c>
      <c r="C8" s="61">
        <v>128135</v>
      </c>
      <c r="D8" s="61">
        <v>1409485</v>
      </c>
      <c r="E8" s="62">
        <v>11</v>
      </c>
      <c r="F8" s="65">
        <v>0</v>
      </c>
      <c r="G8" s="65">
        <v>1582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Q8" s="60">
        <v>6</v>
      </c>
      <c r="R8" s="63">
        <f t="shared" si="0"/>
        <v>4.4972423246564329E-2</v>
      </c>
      <c r="S8" s="64">
        <f t="shared" si="1"/>
        <v>0.89080285130633929</v>
      </c>
    </row>
    <row r="9" spans="1:19" x14ac:dyDescent="0.35">
      <c r="A9" s="59" t="s">
        <v>93</v>
      </c>
      <c r="B9" s="60" t="s">
        <v>100</v>
      </c>
      <c r="C9" s="61">
        <v>65550</v>
      </c>
      <c r="D9" s="61">
        <v>983250</v>
      </c>
      <c r="E9" s="62">
        <v>15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15306</v>
      </c>
      <c r="N9" s="65">
        <v>0</v>
      </c>
      <c r="O9" s="65">
        <v>0</v>
      </c>
      <c r="Q9" s="60">
        <v>7</v>
      </c>
      <c r="R9" s="63">
        <f t="shared" si="0"/>
        <v>2.3006534856302274E-2</v>
      </c>
      <c r="S9" s="64">
        <f t="shared" si="1"/>
        <v>0.91380938616264151</v>
      </c>
    </row>
    <row r="10" spans="1:19" x14ac:dyDescent="0.35">
      <c r="A10" s="59" t="s">
        <v>95</v>
      </c>
      <c r="B10" s="60" t="s">
        <v>101</v>
      </c>
      <c r="C10" s="61">
        <v>61968.78</v>
      </c>
      <c r="D10" s="61">
        <v>902695.60000000009</v>
      </c>
      <c r="E10" s="62">
        <v>14.566941611566342</v>
      </c>
      <c r="F10" s="65">
        <v>29</v>
      </c>
      <c r="G10" s="65">
        <v>30836</v>
      </c>
      <c r="H10" s="65">
        <v>0</v>
      </c>
      <c r="I10" s="65">
        <v>0</v>
      </c>
      <c r="J10" s="65">
        <v>0</v>
      </c>
      <c r="K10" s="65">
        <v>79707</v>
      </c>
      <c r="L10" s="65">
        <v>139126</v>
      </c>
      <c r="M10" s="65">
        <v>26163</v>
      </c>
      <c r="N10" s="65">
        <v>0</v>
      </c>
      <c r="O10" s="65">
        <v>0</v>
      </c>
      <c r="Q10" s="60">
        <v>8</v>
      </c>
      <c r="R10" s="63">
        <f t="shared" si="0"/>
        <v>2.1749609413768529E-2</v>
      </c>
      <c r="S10" s="64">
        <f t="shared" si="1"/>
        <v>0.93555899557641009</v>
      </c>
    </row>
    <row r="11" spans="1:19" x14ac:dyDescent="0.35">
      <c r="A11" s="59" t="s">
        <v>95</v>
      </c>
      <c r="B11" s="60" t="s">
        <v>102</v>
      </c>
      <c r="C11" s="61">
        <v>33971.447580585904</v>
      </c>
      <c r="D11" s="61">
        <v>339714.47580585902</v>
      </c>
      <c r="E11" s="62">
        <v>10</v>
      </c>
      <c r="F11" s="65">
        <v>0</v>
      </c>
      <c r="G11" s="65">
        <v>2618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Q11" s="60">
        <v>9</v>
      </c>
      <c r="R11" s="63">
        <f t="shared" si="0"/>
        <v>1.1923192873864152E-2</v>
      </c>
      <c r="S11" s="64">
        <f t="shared" si="1"/>
        <v>0.94748218845027421</v>
      </c>
    </row>
    <row r="12" spans="1:19" x14ac:dyDescent="0.35">
      <c r="A12" s="59" t="s">
        <v>95</v>
      </c>
      <c r="B12" s="60" t="s">
        <v>100</v>
      </c>
      <c r="C12" s="61">
        <v>19652</v>
      </c>
      <c r="D12" s="61">
        <v>294780</v>
      </c>
      <c r="E12" s="62">
        <v>15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9748</v>
      </c>
      <c r="N12" s="65">
        <v>0</v>
      </c>
      <c r="O12" s="65">
        <v>0</v>
      </c>
      <c r="Q12" s="60">
        <v>10</v>
      </c>
      <c r="R12" s="63">
        <f t="shared" si="0"/>
        <v>6.8973977573768466E-3</v>
      </c>
      <c r="S12" s="64">
        <f t="shared" si="1"/>
        <v>0.95437958620765106</v>
      </c>
    </row>
    <row r="13" spans="1:19" x14ac:dyDescent="0.35">
      <c r="A13" s="59" t="s">
        <v>95</v>
      </c>
      <c r="B13" s="60" t="s">
        <v>103</v>
      </c>
      <c r="C13" s="61">
        <v>18757</v>
      </c>
      <c r="D13" s="61">
        <v>216322</v>
      </c>
      <c r="E13" s="62">
        <v>11.532867729381032</v>
      </c>
      <c r="F13" s="65">
        <v>0</v>
      </c>
      <c r="G13" s="65">
        <v>371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Q13" s="60">
        <v>11</v>
      </c>
      <c r="R13" s="63">
        <f t="shared" si="0"/>
        <v>6.583273444693543E-3</v>
      </c>
      <c r="S13" s="64">
        <f t="shared" si="1"/>
        <v>0.96096285965234463</v>
      </c>
    </row>
    <row r="14" spans="1:19" x14ac:dyDescent="0.35">
      <c r="A14" s="59" t="s">
        <v>95</v>
      </c>
      <c r="B14" s="60" t="s">
        <v>104</v>
      </c>
      <c r="C14" s="61">
        <v>15068.816692496341</v>
      </c>
      <c r="D14" s="61">
        <v>150688.16692496341</v>
      </c>
      <c r="E14" s="62">
        <v>10</v>
      </c>
      <c r="F14" s="65">
        <v>0</v>
      </c>
      <c r="G14" s="65">
        <v>4085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Q14" s="60">
        <v>12</v>
      </c>
      <c r="R14" s="63">
        <f t="shared" si="0"/>
        <v>5.288806353610169E-3</v>
      </c>
      <c r="S14" s="64">
        <f t="shared" si="1"/>
        <v>0.9662516660059548</v>
      </c>
    </row>
    <row r="15" spans="1:19" x14ac:dyDescent="0.35">
      <c r="A15" s="59" t="s">
        <v>93</v>
      </c>
      <c r="B15" s="60" t="s">
        <v>105</v>
      </c>
      <c r="C15" s="61">
        <v>11728</v>
      </c>
      <c r="D15" s="61">
        <v>35184</v>
      </c>
      <c r="E15" s="62">
        <v>3</v>
      </c>
      <c r="F15" s="65">
        <v>0</v>
      </c>
      <c r="G15" s="65">
        <v>0</v>
      </c>
      <c r="H15" s="65">
        <v>0</v>
      </c>
      <c r="I15" s="65">
        <v>0</v>
      </c>
      <c r="J15" s="65">
        <v>11467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Q15" s="60">
        <v>13</v>
      </c>
      <c r="R15" s="63">
        <f t="shared" si="0"/>
        <v>4.1162569152511531E-3</v>
      </c>
      <c r="S15" s="64">
        <f t="shared" si="1"/>
        <v>0.97036792292120599</v>
      </c>
    </row>
    <row r="16" spans="1:19" x14ac:dyDescent="0.35">
      <c r="A16" s="59" t="s">
        <v>93</v>
      </c>
      <c r="B16" s="60" t="s">
        <v>106</v>
      </c>
      <c r="C16" s="61">
        <v>10126</v>
      </c>
      <c r="D16" s="61">
        <v>141764</v>
      </c>
      <c r="E16" s="62">
        <v>14</v>
      </c>
      <c r="F16" s="65">
        <v>0</v>
      </c>
      <c r="G16" s="65">
        <v>44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Q16" s="60">
        <v>14</v>
      </c>
      <c r="R16" s="63">
        <f t="shared" si="0"/>
        <v>3.5539919443923237E-3</v>
      </c>
      <c r="S16" s="64">
        <f t="shared" si="1"/>
        <v>0.97392191486559831</v>
      </c>
    </row>
    <row r="17" spans="1:19" x14ac:dyDescent="0.35">
      <c r="A17" s="59" t="s">
        <v>95</v>
      </c>
      <c r="B17" s="60" t="s">
        <v>107</v>
      </c>
      <c r="C17" s="61">
        <v>10015.629806076859</v>
      </c>
      <c r="D17" s="61">
        <v>20031.259612153717</v>
      </c>
      <c r="E17" s="62">
        <v>2</v>
      </c>
      <c r="F17" s="65">
        <v>0</v>
      </c>
      <c r="G17" s="65">
        <v>2757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Q17" s="60">
        <v>15</v>
      </c>
      <c r="R17" s="63">
        <f t="shared" si="0"/>
        <v>3.5152545574573184E-3</v>
      </c>
      <c r="S17" s="64">
        <f t="shared" si="1"/>
        <v>0.97743716942305559</v>
      </c>
    </row>
    <row r="18" spans="1:19" x14ac:dyDescent="0.35">
      <c r="A18" s="59" t="s">
        <v>93</v>
      </c>
      <c r="B18" s="60" t="s">
        <v>108</v>
      </c>
      <c r="C18" s="61">
        <v>9020</v>
      </c>
      <c r="D18" s="61">
        <v>125001</v>
      </c>
      <c r="E18" s="62">
        <v>13.85820399113082</v>
      </c>
      <c r="F18" s="65">
        <v>0</v>
      </c>
      <c r="G18" s="65">
        <v>17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Q18" s="60">
        <v>16</v>
      </c>
      <c r="R18" s="63">
        <f t="shared" si="0"/>
        <v>3.1658115088306102E-3</v>
      </c>
      <c r="S18" s="64">
        <f t="shared" si="1"/>
        <v>0.98060298093188625</v>
      </c>
    </row>
    <row r="19" spans="1:19" x14ac:dyDescent="0.35">
      <c r="A19" s="59" t="s">
        <v>95</v>
      </c>
      <c r="B19" s="60" t="s">
        <v>109</v>
      </c>
      <c r="C19" s="61">
        <v>8803</v>
      </c>
      <c r="D19" s="61">
        <v>176060</v>
      </c>
      <c r="E19" s="62">
        <v>20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154792</v>
      </c>
      <c r="M19" s="65">
        <v>0</v>
      </c>
      <c r="N19" s="65">
        <v>0</v>
      </c>
      <c r="O19" s="65">
        <v>0</v>
      </c>
      <c r="Q19" s="60">
        <v>17</v>
      </c>
      <c r="R19" s="63">
        <f t="shared" si="0"/>
        <v>3.0896495246381223E-3</v>
      </c>
      <c r="S19" s="64">
        <f t="shared" si="1"/>
        <v>0.98369263045652433</v>
      </c>
    </row>
    <row r="20" spans="1:19" x14ac:dyDescent="0.35">
      <c r="A20" s="59" t="s">
        <v>93</v>
      </c>
      <c r="B20" s="60" t="s">
        <v>110</v>
      </c>
      <c r="C20" s="61">
        <v>7740</v>
      </c>
      <c r="D20" s="61">
        <v>154800</v>
      </c>
      <c r="E20" s="62">
        <v>20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10</v>
      </c>
      <c r="O20" s="65">
        <v>0</v>
      </c>
      <c r="Q20" s="60">
        <v>18</v>
      </c>
      <c r="R20" s="63">
        <f t="shared" si="0"/>
        <v>2.7165610951606347E-3</v>
      </c>
      <c r="S20" s="64">
        <f t="shared" si="1"/>
        <v>0.98640919155168494</v>
      </c>
    </row>
    <row r="21" spans="1:19" x14ac:dyDescent="0.35">
      <c r="A21" s="59" t="s">
        <v>93</v>
      </c>
      <c r="B21" s="60" t="s">
        <v>111</v>
      </c>
      <c r="C21" s="61">
        <v>4755</v>
      </c>
      <c r="D21" s="61">
        <v>118875</v>
      </c>
      <c r="E21" s="62">
        <v>25</v>
      </c>
      <c r="F21" s="65">
        <v>0</v>
      </c>
      <c r="G21" s="65">
        <v>0</v>
      </c>
      <c r="H21" s="65">
        <v>0</v>
      </c>
      <c r="I21" s="65">
        <v>0</v>
      </c>
      <c r="J21" s="65">
        <v>6658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Q21" s="60">
        <v>19</v>
      </c>
      <c r="R21" s="63">
        <f t="shared" si="0"/>
        <v>1.6688950914068238E-3</v>
      </c>
      <c r="S21" s="64">
        <f t="shared" si="1"/>
        <v>0.98807808664309171</v>
      </c>
    </row>
    <row r="22" spans="1:19" x14ac:dyDescent="0.35">
      <c r="A22" s="59" t="s">
        <v>93</v>
      </c>
      <c r="B22" s="60" t="s">
        <v>112</v>
      </c>
      <c r="C22" s="61">
        <v>4551</v>
      </c>
      <c r="D22" s="61">
        <v>45510</v>
      </c>
      <c r="E22" s="62">
        <v>10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44250</v>
      </c>
      <c r="M22" s="65">
        <v>0</v>
      </c>
      <c r="N22" s="65">
        <v>0</v>
      </c>
      <c r="O22" s="65">
        <v>0</v>
      </c>
      <c r="Q22" s="60">
        <v>20</v>
      </c>
      <c r="R22" s="63">
        <f t="shared" si="0"/>
        <v>1.5972958067281716E-3</v>
      </c>
      <c r="S22" s="64">
        <f t="shared" si="1"/>
        <v>0.9896753824498199</v>
      </c>
    </row>
    <row r="23" spans="1:19" x14ac:dyDescent="0.35">
      <c r="A23" s="59" t="s">
        <v>95</v>
      </c>
      <c r="B23" s="60" t="s">
        <v>113</v>
      </c>
      <c r="C23" s="61">
        <v>4389</v>
      </c>
      <c r="D23" s="61">
        <v>65835</v>
      </c>
      <c r="E23" s="62">
        <v>15</v>
      </c>
      <c r="F23" s="65">
        <v>0</v>
      </c>
      <c r="G23" s="65">
        <v>0</v>
      </c>
      <c r="H23" s="65">
        <v>0</v>
      </c>
      <c r="I23" s="65">
        <v>70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Q23" s="60">
        <v>21</v>
      </c>
      <c r="R23" s="63">
        <f t="shared" si="0"/>
        <v>1.5404375512480652E-3</v>
      </c>
      <c r="S23" s="64">
        <f t="shared" si="1"/>
        <v>0.991215820001068</v>
      </c>
    </row>
    <row r="24" spans="1:19" x14ac:dyDescent="0.35">
      <c r="A24" s="59" t="s">
        <v>93</v>
      </c>
      <c r="B24" s="60" t="s">
        <v>103</v>
      </c>
      <c r="C24" s="61">
        <v>3541</v>
      </c>
      <c r="D24" s="61">
        <v>38951</v>
      </c>
      <c r="E24" s="62">
        <v>11</v>
      </c>
      <c r="F24" s="65">
        <v>0</v>
      </c>
      <c r="G24" s="65">
        <v>18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Q24" s="60">
        <v>22</v>
      </c>
      <c r="R24" s="63">
        <f t="shared" si="0"/>
        <v>1.2428091521917064E-3</v>
      </c>
      <c r="S24" s="64">
        <f t="shared" si="1"/>
        <v>0.99245862915325966</v>
      </c>
    </row>
    <row r="25" spans="1:19" x14ac:dyDescent="0.35">
      <c r="A25" s="59" t="s">
        <v>95</v>
      </c>
      <c r="B25" s="60" t="s">
        <v>114</v>
      </c>
      <c r="C25" s="61">
        <v>3307</v>
      </c>
      <c r="D25" s="61">
        <v>76009.601961598353</v>
      </c>
      <c r="E25" s="62">
        <v>22.984457805140114</v>
      </c>
      <c r="F25" s="65">
        <v>0</v>
      </c>
      <c r="G25" s="65">
        <v>6</v>
      </c>
      <c r="H25" s="65">
        <v>0</v>
      </c>
      <c r="I25" s="65">
        <v>0</v>
      </c>
      <c r="J25" s="65">
        <v>1076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Q25" s="60">
        <v>23</v>
      </c>
      <c r="R25" s="63">
        <f t="shared" si="0"/>
        <v>1.1606805609426639E-3</v>
      </c>
      <c r="S25" s="64">
        <f t="shared" si="1"/>
        <v>0.99361930971420231</v>
      </c>
    </row>
    <row r="26" spans="1:19" x14ac:dyDescent="0.35">
      <c r="A26" s="59" t="s">
        <v>95</v>
      </c>
      <c r="B26" s="60" t="s">
        <v>115</v>
      </c>
      <c r="C26" s="61">
        <v>3065</v>
      </c>
      <c r="D26" s="61">
        <v>37594.763410301959</v>
      </c>
      <c r="E26" s="62">
        <v>12.265828192594441</v>
      </c>
      <c r="F26" s="65">
        <v>0</v>
      </c>
      <c r="G26" s="65">
        <v>54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Q26" s="60">
        <v>24</v>
      </c>
      <c r="R26" s="63">
        <f t="shared" si="0"/>
        <v>1.0757441546081841E-3</v>
      </c>
      <c r="S26" s="64">
        <f t="shared" si="1"/>
        <v>0.99469505386881052</v>
      </c>
    </row>
    <row r="27" spans="1:19" x14ac:dyDescent="0.35">
      <c r="A27" s="59" t="s">
        <v>93</v>
      </c>
      <c r="B27" s="60" t="s">
        <v>116</v>
      </c>
      <c r="C27" s="61">
        <v>3009</v>
      </c>
      <c r="D27" s="61">
        <v>30090</v>
      </c>
      <c r="E27" s="62">
        <v>10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44250</v>
      </c>
      <c r="M27" s="65">
        <v>0</v>
      </c>
      <c r="N27" s="65">
        <v>0</v>
      </c>
      <c r="O27" s="65">
        <v>0</v>
      </c>
      <c r="Q27" s="60">
        <v>25</v>
      </c>
      <c r="R27" s="63">
        <f t="shared" si="0"/>
        <v>1.0560894490101226E-3</v>
      </c>
      <c r="S27" s="64">
        <f t="shared" si="1"/>
        <v>0.99575114331782066</v>
      </c>
    </row>
    <row r="28" spans="1:19" x14ac:dyDescent="0.35">
      <c r="A28" s="59" t="s">
        <v>95</v>
      </c>
      <c r="B28" s="60" t="s">
        <v>117</v>
      </c>
      <c r="C28" s="61">
        <v>2240</v>
      </c>
      <c r="D28" s="61">
        <v>44800</v>
      </c>
      <c r="E28" s="62">
        <v>20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2566</v>
      </c>
      <c r="L28" s="65">
        <v>0</v>
      </c>
      <c r="M28" s="65">
        <v>0</v>
      </c>
      <c r="N28" s="65">
        <v>0</v>
      </c>
      <c r="O28" s="65">
        <v>0</v>
      </c>
      <c r="Q28" s="60">
        <v>26</v>
      </c>
      <c r="R28" s="63">
        <f t="shared" si="0"/>
        <v>7.8618822392245756E-4</v>
      </c>
      <c r="S28" s="64">
        <f t="shared" si="1"/>
        <v>0.99653733154174318</v>
      </c>
    </row>
    <row r="29" spans="1:19" x14ac:dyDescent="0.35">
      <c r="A29" s="59" t="s">
        <v>93</v>
      </c>
      <c r="B29" s="60" t="s">
        <v>118</v>
      </c>
      <c r="C29" s="61">
        <v>2167</v>
      </c>
      <c r="D29" s="61">
        <v>10835</v>
      </c>
      <c r="E29" s="62">
        <v>5</v>
      </c>
      <c r="F29" s="65">
        <v>0</v>
      </c>
      <c r="G29" s="65">
        <v>18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Q29" s="60">
        <v>27</v>
      </c>
      <c r="R29" s="63">
        <f t="shared" si="0"/>
        <v>7.6056691126784174E-4</v>
      </c>
      <c r="S29" s="64">
        <f t="shared" si="1"/>
        <v>0.99729789845301098</v>
      </c>
    </row>
    <row r="30" spans="1:19" x14ac:dyDescent="0.35">
      <c r="A30" s="59" t="s">
        <v>93</v>
      </c>
      <c r="B30" s="60" t="s">
        <v>119</v>
      </c>
      <c r="C30" s="61">
        <v>1566</v>
      </c>
      <c r="D30" s="61">
        <v>18792</v>
      </c>
      <c r="E30" s="62">
        <v>12</v>
      </c>
      <c r="F30" s="65">
        <v>0</v>
      </c>
      <c r="G30" s="65">
        <v>3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Q30" s="60">
        <v>28</v>
      </c>
      <c r="R30" s="63">
        <f t="shared" si="0"/>
        <v>5.4962980297436099E-4</v>
      </c>
      <c r="S30" s="64">
        <f t="shared" si="1"/>
        <v>0.99784752825598533</v>
      </c>
    </row>
    <row r="31" spans="1:19" x14ac:dyDescent="0.35">
      <c r="A31" s="59" t="s">
        <v>95</v>
      </c>
      <c r="B31" s="60" t="s">
        <v>120</v>
      </c>
      <c r="C31" s="61">
        <v>1523</v>
      </c>
      <c r="D31" s="61">
        <v>22845</v>
      </c>
      <c r="E31" s="62">
        <v>15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2501</v>
      </c>
      <c r="N31" s="65">
        <v>0</v>
      </c>
      <c r="O31" s="65">
        <v>0</v>
      </c>
      <c r="Q31" s="60">
        <v>29</v>
      </c>
      <c r="R31" s="63">
        <f t="shared" si="0"/>
        <v>5.3453779689013523E-4</v>
      </c>
      <c r="S31" s="64">
        <f t="shared" si="1"/>
        <v>0.99838206605287549</v>
      </c>
    </row>
    <row r="32" spans="1:19" x14ac:dyDescent="0.35">
      <c r="A32" s="59" t="s">
        <v>93</v>
      </c>
      <c r="B32" s="60" t="s">
        <v>121</v>
      </c>
      <c r="C32" s="61">
        <v>1418</v>
      </c>
      <c r="D32" s="61">
        <v>28360</v>
      </c>
      <c r="E32" s="62">
        <v>20</v>
      </c>
      <c r="F32" s="65">
        <v>0</v>
      </c>
      <c r="G32" s="65">
        <v>0</v>
      </c>
      <c r="H32" s="65">
        <v>0</v>
      </c>
      <c r="I32" s="65">
        <v>0</v>
      </c>
      <c r="J32" s="65">
        <v>1056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Q32" s="60">
        <v>30</v>
      </c>
      <c r="R32" s="63">
        <f t="shared" si="0"/>
        <v>4.9768522389377005E-4</v>
      </c>
      <c r="S32" s="64">
        <f t="shared" si="1"/>
        <v>0.99887975127676931</v>
      </c>
    </row>
    <row r="33" spans="1:19" x14ac:dyDescent="0.35">
      <c r="A33" s="59" t="s">
        <v>95</v>
      </c>
      <c r="B33" s="60" t="s">
        <v>122</v>
      </c>
      <c r="C33" s="61">
        <v>720.8019930617105</v>
      </c>
      <c r="D33" s="61">
        <v>1441.603986123421</v>
      </c>
      <c r="E33" s="62">
        <v>2</v>
      </c>
      <c r="F33" s="65">
        <v>0</v>
      </c>
      <c r="G33" s="65">
        <v>1539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Q33" s="60">
        <v>31</v>
      </c>
      <c r="R33" s="63">
        <f t="shared" si="0"/>
        <v>2.5298483871649723E-4</v>
      </c>
      <c r="S33" s="64">
        <f t="shared" si="1"/>
        <v>0.99913273611548581</v>
      </c>
    </row>
    <row r="34" spans="1:19" x14ac:dyDescent="0.35">
      <c r="A34" s="59" t="s">
        <v>93</v>
      </c>
      <c r="B34" s="60" t="s">
        <v>123</v>
      </c>
      <c r="C34" s="61">
        <v>692</v>
      </c>
      <c r="D34" s="61">
        <v>2076</v>
      </c>
      <c r="E34" s="62">
        <v>3</v>
      </c>
      <c r="F34" s="65">
        <v>0</v>
      </c>
      <c r="G34" s="65">
        <v>0</v>
      </c>
      <c r="H34" s="65">
        <v>0</v>
      </c>
      <c r="I34" s="65">
        <v>0</v>
      </c>
      <c r="J34" s="65">
        <v>1930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Q34" s="60">
        <v>32</v>
      </c>
      <c r="R34" s="63">
        <f t="shared" si="0"/>
        <v>2.4287600489033062E-4</v>
      </c>
      <c r="S34" s="64">
        <f t="shared" si="1"/>
        <v>0.99937561212037618</v>
      </c>
    </row>
    <row r="35" spans="1:19" x14ac:dyDescent="0.35">
      <c r="A35" s="59" t="s">
        <v>93</v>
      </c>
      <c r="B35" s="60" t="s">
        <v>124</v>
      </c>
      <c r="C35" s="61">
        <v>541</v>
      </c>
      <c r="D35" s="61">
        <v>8115</v>
      </c>
      <c r="E35" s="62">
        <v>15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101</v>
      </c>
      <c r="M35" s="65">
        <v>0</v>
      </c>
      <c r="N35" s="65">
        <v>0</v>
      </c>
      <c r="O35" s="65">
        <v>0</v>
      </c>
      <c r="Q35" s="60">
        <v>33</v>
      </c>
      <c r="R35" s="63">
        <f t="shared" si="0"/>
        <v>1.8987849515270068E-4</v>
      </c>
      <c r="S35" s="64">
        <f t="shared" si="1"/>
        <v>0.99956549061552891</v>
      </c>
    </row>
    <row r="36" spans="1:19" x14ac:dyDescent="0.35">
      <c r="A36" s="59" t="s">
        <v>93</v>
      </c>
      <c r="B36" s="60" t="s">
        <v>125</v>
      </c>
      <c r="C36" s="61">
        <v>494</v>
      </c>
      <c r="D36" s="61">
        <v>8151</v>
      </c>
      <c r="E36" s="62">
        <v>16.5</v>
      </c>
      <c r="F36" s="65">
        <v>0</v>
      </c>
      <c r="G36" s="65">
        <v>2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Q36" s="60">
        <v>34</v>
      </c>
      <c r="R36" s="63">
        <f t="shared" si="0"/>
        <v>1.7338258152575626E-4</v>
      </c>
      <c r="S36" s="64">
        <f t="shared" si="1"/>
        <v>0.99973887319705468</v>
      </c>
    </row>
    <row r="37" spans="1:19" x14ac:dyDescent="0.35">
      <c r="A37" s="59" t="s">
        <v>95</v>
      </c>
      <c r="B37" s="60" t="s">
        <v>126</v>
      </c>
      <c r="C37" s="61">
        <v>233</v>
      </c>
      <c r="D37" s="61">
        <v>4660</v>
      </c>
      <c r="E37" s="62">
        <v>20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3841</v>
      </c>
      <c r="M37" s="65">
        <v>0</v>
      </c>
      <c r="N37" s="65">
        <v>0</v>
      </c>
      <c r="O37" s="65">
        <v>0</v>
      </c>
      <c r="Q37" s="60">
        <v>35</v>
      </c>
      <c r="R37" s="63">
        <f t="shared" si="0"/>
        <v>8.1777614363362768E-5</v>
      </c>
      <c r="S37" s="64">
        <f t="shared" si="1"/>
        <v>0.99982065081141802</v>
      </c>
    </row>
    <row r="38" spans="1:19" x14ac:dyDescent="0.35">
      <c r="A38" s="59" t="s">
        <v>95</v>
      </c>
      <c r="B38" s="60" t="s">
        <v>127</v>
      </c>
      <c r="C38" s="61">
        <v>215</v>
      </c>
      <c r="D38" s="61">
        <v>645</v>
      </c>
      <c r="E38" s="62">
        <v>3</v>
      </c>
      <c r="F38" s="65">
        <v>0</v>
      </c>
      <c r="G38" s="65">
        <v>5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Q38" s="60">
        <v>36</v>
      </c>
      <c r="R38" s="63">
        <f t="shared" si="0"/>
        <v>7.5460030421128736E-5</v>
      </c>
      <c r="S38" s="64">
        <f t="shared" si="1"/>
        <v>0.99989611084183916</v>
      </c>
    </row>
    <row r="39" spans="1:19" x14ac:dyDescent="0.35">
      <c r="A39" s="59" t="s">
        <v>95</v>
      </c>
      <c r="B39" s="60" t="s">
        <v>128</v>
      </c>
      <c r="C39" s="61">
        <v>152</v>
      </c>
      <c r="D39" s="61">
        <v>3040</v>
      </c>
      <c r="E39" s="62">
        <v>20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1844</v>
      </c>
      <c r="M39" s="65">
        <v>0</v>
      </c>
      <c r="N39" s="65">
        <v>0</v>
      </c>
      <c r="O39" s="65">
        <v>0</v>
      </c>
      <c r="Q39" s="60">
        <v>37</v>
      </c>
      <c r="R39" s="63">
        <f t="shared" si="0"/>
        <v>5.3348486623309619E-5</v>
      </c>
      <c r="S39" s="64">
        <f t="shared" si="1"/>
        <v>0.99994945932846246</v>
      </c>
    </row>
    <row r="40" spans="1:19" x14ac:dyDescent="0.35">
      <c r="A40" s="59" t="s">
        <v>93</v>
      </c>
      <c r="B40" s="60" t="s">
        <v>115</v>
      </c>
      <c r="C40" s="61">
        <v>144</v>
      </c>
      <c r="D40" s="61">
        <v>2160</v>
      </c>
      <c r="E40" s="62">
        <v>15</v>
      </c>
      <c r="F40" s="65">
        <v>0</v>
      </c>
      <c r="G40" s="65">
        <v>0</v>
      </c>
      <c r="H40" s="65">
        <v>0</v>
      </c>
      <c r="I40" s="65">
        <v>0</v>
      </c>
      <c r="J40" s="65">
        <v>200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Q40" s="60">
        <v>38</v>
      </c>
      <c r="R40" s="63">
        <f t="shared" si="0"/>
        <v>5.0540671537872274E-5</v>
      </c>
      <c r="S40" s="64">
        <f t="shared" si="1"/>
        <v>1.0000000000000004</v>
      </c>
    </row>
    <row r="42" spans="1:19" x14ac:dyDescent="0.35">
      <c r="A42" s="60" t="s">
        <v>129</v>
      </c>
      <c r="B42" s="60"/>
      <c r="C42" s="66">
        <f>SUM(C3:C41)</f>
        <v>2849190.4760722201</v>
      </c>
      <c r="D42" s="66">
        <f>SUM(D3:D41)</f>
        <v>35917740.958240263</v>
      </c>
      <c r="E42" s="67">
        <f>D42/C42</f>
        <v>12.606296862172242</v>
      </c>
    </row>
  </sheetData>
  <autoFilter ref="A2:O40" xr:uid="{796F3742-CE86-47C4-AE6B-97B2DEDB070C}"/>
  <mergeCells count="1">
    <mergeCell ref="A1:E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C5D0-FD0F-430C-8CEE-370ED8EEF467}">
  <dimension ref="A1:J31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1.81640625" customWidth="1"/>
  </cols>
  <sheetData>
    <row r="1" spans="1:10" x14ac:dyDescent="0.35">
      <c r="A1" s="110" t="s">
        <v>130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" thickBot="1" x14ac:dyDescent="0.4">
      <c r="A2" s="111" t="s">
        <v>131</v>
      </c>
      <c r="B2" s="113" t="s">
        <v>132</v>
      </c>
      <c r="C2" s="114"/>
      <c r="D2" s="113" t="s">
        <v>133</v>
      </c>
      <c r="E2" s="115"/>
      <c r="F2" s="114"/>
      <c r="G2" s="113" t="s">
        <v>134</v>
      </c>
      <c r="H2" s="115"/>
      <c r="I2" s="115"/>
      <c r="J2" s="114"/>
    </row>
    <row r="3" spans="1:10" ht="29.5" customHeight="1" thickBot="1" x14ac:dyDescent="0.4">
      <c r="A3" s="112"/>
      <c r="B3" s="68" t="s">
        <v>135</v>
      </c>
      <c r="C3" s="69" t="s">
        <v>136</v>
      </c>
      <c r="D3" s="68" t="s">
        <v>137</v>
      </c>
      <c r="E3" s="70" t="s">
        <v>138</v>
      </c>
      <c r="F3" s="70" t="s">
        <v>139</v>
      </c>
      <c r="G3" s="68" t="s">
        <v>140</v>
      </c>
      <c r="H3" s="70" t="s">
        <v>141</v>
      </c>
      <c r="I3" s="70" t="s">
        <v>142</v>
      </c>
      <c r="J3" s="69" t="s">
        <v>143</v>
      </c>
    </row>
    <row r="4" spans="1:10" x14ac:dyDescent="0.35">
      <c r="A4" s="116" t="s">
        <v>31</v>
      </c>
      <c r="B4" s="118" t="s">
        <v>32</v>
      </c>
      <c r="C4" s="108" t="s">
        <v>144</v>
      </c>
      <c r="D4" s="118" t="s">
        <v>34</v>
      </c>
      <c r="E4" s="120" t="s">
        <v>35</v>
      </c>
      <c r="F4" s="108" t="s">
        <v>145</v>
      </c>
      <c r="G4" s="71" t="s">
        <v>146</v>
      </c>
      <c r="H4" s="72" t="s">
        <v>147</v>
      </c>
      <c r="I4" s="72" t="s">
        <v>148</v>
      </c>
      <c r="J4" s="73" t="s">
        <v>149</v>
      </c>
    </row>
    <row r="5" spans="1:10" x14ac:dyDescent="0.35">
      <c r="A5" s="117"/>
      <c r="B5" s="119"/>
      <c r="C5" s="109"/>
      <c r="D5" s="119"/>
      <c r="E5" s="121"/>
      <c r="F5" s="109"/>
      <c r="G5" s="74" t="s">
        <v>150</v>
      </c>
      <c r="H5" s="75" t="s">
        <v>151</v>
      </c>
      <c r="I5" s="75" t="s">
        <v>152</v>
      </c>
      <c r="J5" s="76" t="s">
        <v>153</v>
      </c>
    </row>
    <row r="6" spans="1:10" x14ac:dyDescent="0.35">
      <c r="A6" s="77" t="s">
        <v>47</v>
      </c>
      <c r="B6" s="78">
        <v>180876.31036230456</v>
      </c>
      <c r="C6" s="79">
        <v>231331.41886761543</v>
      </c>
      <c r="D6" s="79">
        <v>62898.79</v>
      </c>
      <c r="E6" s="79">
        <v>80277.349999999991</v>
      </c>
      <c r="F6" s="79">
        <v>80277.349999999991</v>
      </c>
      <c r="G6" s="79">
        <v>412207.72922991996</v>
      </c>
      <c r="H6" s="79">
        <v>143176.13999999998</v>
      </c>
      <c r="I6" s="79">
        <v>269031.58922991995</v>
      </c>
      <c r="J6" s="80">
        <v>2.8790252986979534</v>
      </c>
    </row>
    <row r="7" spans="1:10" x14ac:dyDescent="0.35">
      <c r="A7" s="77" t="s">
        <v>49</v>
      </c>
      <c r="B7" s="78">
        <v>1474739.0065750461</v>
      </c>
      <c r="C7" s="79">
        <v>765795.29839187674</v>
      </c>
      <c r="D7" s="79">
        <v>97477.72</v>
      </c>
      <c r="E7" s="79">
        <v>243214.09999999998</v>
      </c>
      <c r="F7" s="79">
        <v>1149729.6882388075</v>
      </c>
      <c r="G7" s="79">
        <v>2240534.3049669228</v>
      </c>
      <c r="H7" s="79">
        <v>1247207.4082388075</v>
      </c>
      <c r="I7" s="79">
        <v>993326.89672811539</v>
      </c>
      <c r="J7" s="80">
        <v>1.7964408246506498</v>
      </c>
    </row>
    <row r="8" spans="1:10" x14ac:dyDescent="0.35">
      <c r="A8" s="77" t="s">
        <v>50</v>
      </c>
      <c r="B8" s="78">
        <v>165710.76986428432</v>
      </c>
      <c r="C8" s="79">
        <v>111443.0099400536</v>
      </c>
      <c r="D8" s="79">
        <v>164435.91999999998</v>
      </c>
      <c r="E8" s="79">
        <v>53314.37000000001</v>
      </c>
      <c r="F8" s="79">
        <v>88200.366006266704</v>
      </c>
      <c r="G8" s="79">
        <v>277153.77980433789</v>
      </c>
      <c r="H8" s="79">
        <v>252636.28600626669</v>
      </c>
      <c r="I8" s="79">
        <v>24517.493798071198</v>
      </c>
      <c r="J8" s="80">
        <v>1.097046604767864</v>
      </c>
    </row>
    <row r="9" spans="1:10" x14ac:dyDescent="0.35">
      <c r="A9" s="77" t="s">
        <v>52</v>
      </c>
      <c r="B9" s="78">
        <v>1135400.1165128581</v>
      </c>
      <c r="C9" s="79">
        <v>472387.10750994983</v>
      </c>
      <c r="D9" s="79">
        <v>227282.59000000003</v>
      </c>
      <c r="E9" s="79">
        <v>0</v>
      </c>
      <c r="F9" s="79">
        <v>0</v>
      </c>
      <c r="G9" s="79">
        <v>1607787.224022808</v>
      </c>
      <c r="H9" s="79">
        <v>227282.59000000003</v>
      </c>
      <c r="I9" s="79">
        <v>1380504.6340228079</v>
      </c>
      <c r="J9" s="80">
        <v>7.0739568042708765</v>
      </c>
    </row>
    <row r="10" spans="1:10" x14ac:dyDescent="0.35">
      <c r="A10" s="77" t="s">
        <v>53</v>
      </c>
      <c r="B10" s="78">
        <v>99337.739296451124</v>
      </c>
      <c r="C10" s="79">
        <v>743283.30018160644</v>
      </c>
      <c r="D10" s="79">
        <v>0</v>
      </c>
      <c r="E10" s="79">
        <v>42601.83</v>
      </c>
      <c r="F10" s="79">
        <v>42601.83</v>
      </c>
      <c r="G10" s="79">
        <v>842621.03947805753</v>
      </c>
      <c r="H10" s="79">
        <v>42601.83</v>
      </c>
      <c r="I10" s="79">
        <v>800019.20947805757</v>
      </c>
      <c r="J10" s="80">
        <v>19.778986946759272</v>
      </c>
    </row>
    <row r="11" spans="1:10" x14ac:dyDescent="0.35">
      <c r="A11" s="81" t="s">
        <v>154</v>
      </c>
      <c r="B11" s="82">
        <v>3056063.9426109446</v>
      </c>
      <c r="C11" s="82">
        <v>2324240.1348911021</v>
      </c>
      <c r="D11" s="82">
        <v>552095.02</v>
      </c>
      <c r="E11" s="82">
        <v>419407.64999999997</v>
      </c>
      <c r="F11" s="82">
        <v>1360809.2342450744</v>
      </c>
      <c r="G11" s="82">
        <v>5380304.0775020467</v>
      </c>
      <c r="H11" s="82">
        <v>1912904.2542450745</v>
      </c>
      <c r="I11" s="82">
        <v>3467399.8232569722</v>
      </c>
      <c r="J11" s="83">
        <v>2.8126363698351322</v>
      </c>
    </row>
    <row r="12" spans="1:10" x14ac:dyDescent="0.35">
      <c r="A12" s="77" t="s">
        <v>56</v>
      </c>
      <c r="B12" s="78">
        <v>1077631.3511235728</v>
      </c>
      <c r="C12" s="78">
        <v>573155.87845067168</v>
      </c>
      <c r="D12" s="78">
        <v>133939.50939156394</v>
      </c>
      <c r="E12" s="78">
        <v>543902.3723112914</v>
      </c>
      <c r="F12" s="78">
        <v>500226.73588576389</v>
      </c>
      <c r="G12" s="79">
        <v>1650787.2295742445</v>
      </c>
      <c r="H12" s="79">
        <v>634166.24527732783</v>
      </c>
      <c r="I12" s="79">
        <v>1016620.9842969166</v>
      </c>
      <c r="J12" s="80">
        <v>2.6030827750101033</v>
      </c>
    </row>
    <row r="13" spans="1:10" x14ac:dyDescent="0.35">
      <c r="A13" s="77" t="s">
        <v>57</v>
      </c>
      <c r="B13" s="78">
        <v>169109.60534490517</v>
      </c>
      <c r="C13" s="78">
        <v>70358.630547246546</v>
      </c>
      <c r="D13" s="78">
        <v>10476.281688376401</v>
      </c>
      <c r="E13" s="78">
        <v>42542.148236867841</v>
      </c>
      <c r="F13" s="78">
        <v>148483.39351810323</v>
      </c>
      <c r="G13" s="79">
        <v>239468.23589215172</v>
      </c>
      <c r="H13" s="79">
        <v>158959.67520647962</v>
      </c>
      <c r="I13" s="79">
        <v>80508.560685672099</v>
      </c>
      <c r="J13" s="80">
        <v>1.5064715977879046</v>
      </c>
    </row>
    <row r="14" spans="1:10" x14ac:dyDescent="0.35">
      <c r="A14" s="77" t="s">
        <v>58</v>
      </c>
      <c r="B14" s="78">
        <v>5031516.5877400516</v>
      </c>
      <c r="C14" s="79">
        <v>2093379.710555929</v>
      </c>
      <c r="D14" s="79">
        <v>166172.67600869632</v>
      </c>
      <c r="E14" s="79">
        <v>674795.01085986628</v>
      </c>
      <c r="F14" s="79">
        <v>1158492.4574343103</v>
      </c>
      <c r="G14" s="79">
        <v>7124896.2982959803</v>
      </c>
      <c r="H14" s="79">
        <v>1324665.1334430068</v>
      </c>
      <c r="I14" s="79">
        <v>5800231.1648529731</v>
      </c>
      <c r="J14" s="80">
        <v>5.3786395658933728</v>
      </c>
    </row>
    <row r="15" spans="1:10" x14ac:dyDescent="0.35">
      <c r="A15" s="77" t="s">
        <v>59</v>
      </c>
      <c r="B15" s="78">
        <v>55839.812433844112</v>
      </c>
      <c r="C15" s="79">
        <v>23232.345228690159</v>
      </c>
      <c r="D15" s="79">
        <v>6732.9623978299451</v>
      </c>
      <c r="E15" s="79">
        <v>27341.254552132032</v>
      </c>
      <c r="F15" s="79">
        <v>12895.5</v>
      </c>
      <c r="G15" s="79">
        <v>79072.157662534271</v>
      </c>
      <c r="H15" s="79">
        <v>19628.462397829946</v>
      </c>
      <c r="I15" s="79">
        <v>59443.695264704322</v>
      </c>
      <c r="J15" s="80">
        <v>4.0284438006349497</v>
      </c>
    </row>
    <row r="16" spans="1:10" x14ac:dyDescent="0.35">
      <c r="A16" s="77" t="s">
        <v>60</v>
      </c>
      <c r="B16" s="78">
        <v>90393.560781390755</v>
      </c>
      <c r="C16" s="79">
        <v>37608.550584081619</v>
      </c>
      <c r="D16" s="79">
        <v>9050.11854699588</v>
      </c>
      <c r="E16" s="79">
        <v>36750.77630021175</v>
      </c>
      <c r="F16" s="79">
        <v>32586.53656196703</v>
      </c>
      <c r="G16" s="79">
        <v>128002.11136547237</v>
      </c>
      <c r="H16" s="79">
        <v>41636.655108962907</v>
      </c>
      <c r="I16" s="79">
        <v>86365.456256509467</v>
      </c>
      <c r="J16" s="80">
        <v>3.0742649963233482</v>
      </c>
    </row>
    <row r="17" spans="1:10" x14ac:dyDescent="0.35">
      <c r="A17" s="77" t="s">
        <v>61</v>
      </c>
      <c r="B17" s="78">
        <v>356350.95118571189</v>
      </c>
      <c r="C17" s="79">
        <v>148261.0338336454</v>
      </c>
      <c r="D17" s="79">
        <v>22830.357899167237</v>
      </c>
      <c r="E17" s="79">
        <v>92709.655862417218</v>
      </c>
      <c r="F17" s="79">
        <v>254540.36980525655</v>
      </c>
      <c r="G17" s="79">
        <v>504611.98501935729</v>
      </c>
      <c r="H17" s="79">
        <v>277370.72770442377</v>
      </c>
      <c r="I17" s="79">
        <v>227241.25731493352</v>
      </c>
      <c r="J17" s="80">
        <v>1.8192690670555907</v>
      </c>
    </row>
    <row r="18" spans="1:10" x14ac:dyDescent="0.35">
      <c r="A18" s="77" t="s">
        <v>62</v>
      </c>
      <c r="B18" s="78">
        <v>20569.575295665869</v>
      </c>
      <c r="C18" s="79">
        <v>8558.0422577996815</v>
      </c>
      <c r="D18" s="79">
        <v>1305.5540673703058</v>
      </c>
      <c r="E18" s="79">
        <v>5301.6018772134585</v>
      </c>
      <c r="F18" s="79">
        <v>18290.442828396463</v>
      </c>
      <c r="G18" s="79">
        <v>29127.617553465549</v>
      </c>
      <c r="H18" s="79">
        <v>19595.99689576677</v>
      </c>
      <c r="I18" s="79">
        <v>9531.6206576987788</v>
      </c>
      <c r="J18" s="80">
        <v>1.4864065200866534</v>
      </c>
    </row>
    <row r="19" spans="1:10" x14ac:dyDescent="0.35">
      <c r="A19" s="77" t="s">
        <v>63</v>
      </c>
      <c r="B19" s="78">
        <v>1695659.9252264204</v>
      </c>
      <c r="C19" s="79">
        <v>763330.3262832819</v>
      </c>
      <c r="D19" s="79">
        <v>95569.919999999998</v>
      </c>
      <c r="E19" s="79">
        <v>322638</v>
      </c>
      <c r="F19" s="79">
        <v>1081921.0638040912</v>
      </c>
      <c r="G19" s="79">
        <v>2458990.2515097023</v>
      </c>
      <c r="H19" s="79">
        <v>1177490.9838040911</v>
      </c>
      <c r="I19" s="79">
        <v>1281499.2677056112</v>
      </c>
      <c r="J19" s="80">
        <v>2.0883304291345852</v>
      </c>
    </row>
    <row r="20" spans="1:10" x14ac:dyDescent="0.35">
      <c r="A20" s="81" t="s">
        <v>155</v>
      </c>
      <c r="B20" s="82">
        <v>8497071.3691315632</v>
      </c>
      <c r="C20" s="82">
        <v>3717884.5177413458</v>
      </c>
      <c r="D20" s="82">
        <v>446077.37999999995</v>
      </c>
      <c r="E20" s="82">
        <v>1745980.8199999998</v>
      </c>
      <c r="F20" s="82">
        <v>3207436.4998378884</v>
      </c>
      <c r="G20" s="82">
        <v>12214955.88687291</v>
      </c>
      <c r="H20" s="82">
        <v>3653513.8798378883</v>
      </c>
      <c r="I20" s="82">
        <v>8561442.0070350207</v>
      </c>
      <c r="J20" s="83">
        <v>3.3433445960837309</v>
      </c>
    </row>
    <row r="21" spans="1:10" x14ac:dyDescent="0.35">
      <c r="A21" s="77" t="s">
        <v>65</v>
      </c>
      <c r="B21" s="78">
        <v>52792.642038896178</v>
      </c>
      <c r="C21" s="79">
        <v>24657.767461836233</v>
      </c>
      <c r="D21" s="79">
        <v>32431.232496180874</v>
      </c>
      <c r="E21" s="79">
        <v>10968.990472553214</v>
      </c>
      <c r="F21" s="79">
        <v>21937.980945106428</v>
      </c>
      <c r="G21" s="79">
        <v>77450.409500732407</v>
      </c>
      <c r="H21" s="79">
        <v>54369.213441287298</v>
      </c>
      <c r="I21" s="79">
        <v>23081.196059445108</v>
      </c>
      <c r="J21" s="80">
        <v>1.4245269445431694</v>
      </c>
    </row>
    <row r="22" spans="1:10" x14ac:dyDescent="0.35">
      <c r="A22" s="77" t="s">
        <v>66</v>
      </c>
      <c r="B22" s="78">
        <v>6284.3872282192706</v>
      </c>
      <c r="C22" s="79">
        <v>3048.1436596585531</v>
      </c>
      <c r="D22" s="79">
        <v>4378.6475038191256</v>
      </c>
      <c r="E22" s="79">
        <v>1480.959527446787</v>
      </c>
      <c r="F22" s="79">
        <v>2961.919054893574</v>
      </c>
      <c r="G22" s="79">
        <v>9332.5308878778233</v>
      </c>
      <c r="H22" s="79">
        <v>7340.5665587126996</v>
      </c>
      <c r="I22" s="79">
        <v>1991.9643291651237</v>
      </c>
      <c r="J22" s="80">
        <v>1.2713638400023513</v>
      </c>
    </row>
    <row r="23" spans="1:10" x14ac:dyDescent="0.35">
      <c r="A23" s="77" t="s">
        <v>67</v>
      </c>
      <c r="B23" s="78">
        <v>223258.00163921298</v>
      </c>
      <c r="C23" s="79">
        <v>232205.26535975203</v>
      </c>
      <c r="D23" s="79">
        <v>13284.19</v>
      </c>
      <c r="E23" s="79">
        <v>71557.5</v>
      </c>
      <c r="F23" s="79">
        <v>71557.5</v>
      </c>
      <c r="G23" s="79">
        <v>455463.266998965</v>
      </c>
      <c r="H23" s="79">
        <v>84841.69</v>
      </c>
      <c r="I23" s="79">
        <v>370621.576998965</v>
      </c>
      <c r="J23" s="80">
        <v>5.3683898446502534</v>
      </c>
    </row>
    <row r="24" spans="1:10" x14ac:dyDescent="0.35">
      <c r="A24" s="84" t="s">
        <v>68</v>
      </c>
      <c r="B24" s="78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80"/>
    </row>
    <row r="25" spans="1:10" x14ac:dyDescent="0.35">
      <c r="A25" s="84" t="s">
        <v>69</v>
      </c>
      <c r="B25" s="78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80"/>
    </row>
    <row r="26" spans="1:10" x14ac:dyDescent="0.35">
      <c r="A26" s="84" t="s">
        <v>70</v>
      </c>
      <c r="B26" s="78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80"/>
    </row>
    <row r="27" spans="1:10" x14ac:dyDescent="0.35">
      <c r="A27" s="81" t="s">
        <v>71</v>
      </c>
      <c r="B27" s="82">
        <v>282335.03090632841</v>
      </c>
      <c r="C27" s="82">
        <v>259911.1764812468</v>
      </c>
      <c r="D27" s="82">
        <v>50094.07</v>
      </c>
      <c r="E27" s="82">
        <v>84007.45</v>
      </c>
      <c r="F27" s="82">
        <v>96457.4</v>
      </c>
      <c r="G27" s="82">
        <v>542246.20738757518</v>
      </c>
      <c r="H27" s="82">
        <v>146551.47</v>
      </c>
      <c r="I27" s="82">
        <v>395694.73738757521</v>
      </c>
      <c r="J27" s="83">
        <v>3.7000393608305342</v>
      </c>
    </row>
    <row r="28" spans="1:10" x14ac:dyDescent="0.35">
      <c r="A28" s="85"/>
      <c r="B28" s="86"/>
      <c r="C28" s="87"/>
      <c r="D28" s="87"/>
      <c r="E28" s="87"/>
      <c r="F28" s="87"/>
      <c r="G28" s="87"/>
      <c r="H28" s="87"/>
      <c r="I28" s="87"/>
      <c r="J28" s="88"/>
    </row>
    <row r="29" spans="1:10" x14ac:dyDescent="0.35">
      <c r="A29" s="77" t="s">
        <v>156</v>
      </c>
      <c r="B29" s="89"/>
      <c r="C29" s="89"/>
      <c r="D29" s="90">
        <v>652667.30999999994</v>
      </c>
      <c r="E29" s="90"/>
      <c r="F29" s="89"/>
      <c r="G29" s="89">
        <v>0</v>
      </c>
      <c r="H29" s="89">
        <v>652667.30999999994</v>
      </c>
      <c r="I29" s="89">
        <v>-652667.30999999994</v>
      </c>
      <c r="J29" s="91"/>
    </row>
    <row r="30" spans="1:10" x14ac:dyDescent="0.35">
      <c r="A30" s="81" t="s">
        <v>157</v>
      </c>
      <c r="B30" s="92">
        <v>11835470.342648836</v>
      </c>
      <c r="C30" s="92">
        <v>6302035.8291136948</v>
      </c>
      <c r="D30" s="92">
        <v>1700933.7799999998</v>
      </c>
      <c r="E30" s="92">
        <v>2249395.92</v>
      </c>
      <c r="F30" s="92">
        <v>4664703.1340829637</v>
      </c>
      <c r="G30" s="92">
        <v>18137506.17176253</v>
      </c>
      <c r="H30" s="92">
        <v>6365636.9140829621</v>
      </c>
      <c r="I30" s="92">
        <v>11771869.257679569</v>
      </c>
      <c r="J30" s="83">
        <v>2.8492838056214254</v>
      </c>
    </row>
    <row r="31" spans="1:10" x14ac:dyDescent="0.35">
      <c r="A31" s="81" t="s">
        <v>158</v>
      </c>
      <c r="B31" s="92">
        <v>11553135.311742507</v>
      </c>
      <c r="C31" s="92">
        <v>6042124.6526324479</v>
      </c>
      <c r="D31" s="92">
        <v>1650839.7099999997</v>
      </c>
      <c r="E31" s="92">
        <v>2165388.4699999997</v>
      </c>
      <c r="F31" s="92">
        <v>4568245.7340829633</v>
      </c>
      <c r="G31" s="92">
        <v>17595259.964374956</v>
      </c>
      <c r="H31" s="92">
        <v>6219085.4440829623</v>
      </c>
      <c r="I31" s="92">
        <v>11376174.520291993</v>
      </c>
      <c r="J31" s="83">
        <v>2.8292359258571773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DAD0-ACAE-422A-A95A-2CFCDAB115E9}">
  <dimension ref="A1:J31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1.81640625" customWidth="1"/>
  </cols>
  <sheetData>
    <row r="1" spans="1:10" x14ac:dyDescent="0.35">
      <c r="A1" s="110" t="s">
        <v>159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" thickBot="1" x14ac:dyDescent="0.4">
      <c r="A2" s="111" t="s">
        <v>131</v>
      </c>
      <c r="B2" s="113" t="s">
        <v>132</v>
      </c>
      <c r="C2" s="114"/>
      <c r="D2" s="113" t="s">
        <v>133</v>
      </c>
      <c r="E2" s="115"/>
      <c r="F2" s="114"/>
      <c r="G2" s="113" t="s">
        <v>134</v>
      </c>
      <c r="H2" s="115"/>
      <c r="I2" s="115"/>
      <c r="J2" s="114"/>
    </row>
    <row r="3" spans="1:10" ht="32" customHeight="1" thickBot="1" x14ac:dyDescent="0.4">
      <c r="A3" s="112"/>
      <c r="B3" s="68" t="s">
        <v>135</v>
      </c>
      <c r="C3" s="69" t="s">
        <v>136</v>
      </c>
      <c r="D3" s="68" t="s">
        <v>137</v>
      </c>
      <c r="E3" s="70" t="s">
        <v>138</v>
      </c>
      <c r="F3" s="70" t="s">
        <v>139</v>
      </c>
      <c r="G3" s="68" t="s">
        <v>140</v>
      </c>
      <c r="H3" s="70" t="s">
        <v>141</v>
      </c>
      <c r="I3" s="70" t="s">
        <v>142</v>
      </c>
      <c r="J3" s="69" t="s">
        <v>143</v>
      </c>
    </row>
    <row r="4" spans="1:10" x14ac:dyDescent="0.35">
      <c r="A4" s="116" t="s">
        <v>31</v>
      </c>
      <c r="B4" s="118" t="s">
        <v>32</v>
      </c>
      <c r="C4" s="108" t="s">
        <v>144</v>
      </c>
      <c r="D4" s="118" t="s">
        <v>34</v>
      </c>
      <c r="E4" s="120" t="s">
        <v>35</v>
      </c>
      <c r="F4" s="108" t="s">
        <v>145</v>
      </c>
      <c r="G4" s="71" t="s">
        <v>146</v>
      </c>
      <c r="H4" s="72" t="s">
        <v>147</v>
      </c>
      <c r="I4" s="72" t="s">
        <v>148</v>
      </c>
      <c r="J4" s="73" t="s">
        <v>149</v>
      </c>
    </row>
    <row r="5" spans="1:10" x14ac:dyDescent="0.35">
      <c r="A5" s="117"/>
      <c r="B5" s="119"/>
      <c r="C5" s="109"/>
      <c r="D5" s="119"/>
      <c r="E5" s="121"/>
      <c r="F5" s="109"/>
      <c r="G5" s="74" t="s">
        <v>150</v>
      </c>
      <c r="H5" s="75" t="s">
        <v>151</v>
      </c>
      <c r="I5" s="75" t="s">
        <v>152</v>
      </c>
      <c r="J5" s="76" t="s">
        <v>153</v>
      </c>
    </row>
    <row r="6" spans="1:10" x14ac:dyDescent="0.35">
      <c r="A6" s="77" t="s">
        <v>47</v>
      </c>
      <c r="B6" s="78">
        <v>169871.75481791727</v>
      </c>
      <c r="C6" s="79">
        <v>355051.28172748146</v>
      </c>
      <c r="D6" s="79">
        <v>62898.79</v>
      </c>
      <c r="E6" s="79">
        <v>80277.349999999991</v>
      </c>
      <c r="F6" s="79">
        <v>80277.349999999991</v>
      </c>
      <c r="G6" s="79">
        <v>524923.03654539876</v>
      </c>
      <c r="H6" s="79">
        <v>143176.13999999998</v>
      </c>
      <c r="I6" s="79">
        <v>381746.89654539875</v>
      </c>
      <c r="J6" s="80">
        <v>3.6662745380997057</v>
      </c>
    </row>
    <row r="7" spans="1:10" x14ac:dyDescent="0.35">
      <c r="A7" s="77" t="s">
        <v>49</v>
      </c>
      <c r="B7" s="78">
        <v>1391181.2735363694</v>
      </c>
      <c r="C7" s="79">
        <v>1766988.3203249094</v>
      </c>
      <c r="D7" s="79">
        <v>97477.72</v>
      </c>
      <c r="E7" s="79">
        <v>243214.09999999998</v>
      </c>
      <c r="F7" s="79">
        <v>1149729.6882388075</v>
      </c>
      <c r="G7" s="79">
        <v>3158169.5938612791</v>
      </c>
      <c r="H7" s="79">
        <v>1247207.4082388075</v>
      </c>
      <c r="I7" s="79">
        <v>1910962.1856224716</v>
      </c>
      <c r="J7" s="80">
        <v>2.5321927796443719</v>
      </c>
    </row>
    <row r="8" spans="1:10" x14ac:dyDescent="0.35">
      <c r="A8" s="77" t="s">
        <v>50</v>
      </c>
      <c r="B8" s="78">
        <v>156309.42913661557</v>
      </c>
      <c r="C8" s="79">
        <v>225528.02900179868</v>
      </c>
      <c r="D8" s="79">
        <v>164435.91999999998</v>
      </c>
      <c r="E8" s="79">
        <v>53314.37000000001</v>
      </c>
      <c r="F8" s="79">
        <v>88200.366006266704</v>
      </c>
      <c r="G8" s="79">
        <v>381837.45813841425</v>
      </c>
      <c r="H8" s="79">
        <v>252636.28600626669</v>
      </c>
      <c r="I8" s="79">
        <v>129201.17213214756</v>
      </c>
      <c r="J8" s="80">
        <v>1.5114117776768723</v>
      </c>
    </row>
    <row r="9" spans="1:10" x14ac:dyDescent="0.35">
      <c r="A9" s="77" t="s">
        <v>52</v>
      </c>
      <c r="B9" s="78">
        <v>986577.01499614283</v>
      </c>
      <c r="C9" s="79">
        <v>1185360.9495103369</v>
      </c>
      <c r="D9" s="79">
        <v>227282.59000000003</v>
      </c>
      <c r="E9" s="79">
        <v>0</v>
      </c>
      <c r="F9" s="79">
        <v>0</v>
      </c>
      <c r="G9" s="79">
        <v>2171937.9645064799</v>
      </c>
      <c r="H9" s="79">
        <v>227282.59000000003</v>
      </c>
      <c r="I9" s="79">
        <v>1944655.3745064798</v>
      </c>
      <c r="J9" s="80">
        <v>9.556112346777109</v>
      </c>
    </row>
    <row r="10" spans="1:10" x14ac:dyDescent="0.35">
      <c r="A10" s="77" t="s">
        <v>53</v>
      </c>
      <c r="B10" s="78">
        <v>91870.193147565806</v>
      </c>
      <c r="C10" s="79">
        <v>809049.12914635171</v>
      </c>
      <c r="D10" s="79">
        <v>0</v>
      </c>
      <c r="E10" s="79">
        <v>42601.83</v>
      </c>
      <c r="F10" s="79">
        <v>42601.83</v>
      </c>
      <c r="G10" s="79">
        <v>900919.32229391753</v>
      </c>
      <c r="H10" s="79">
        <v>42601.83</v>
      </c>
      <c r="I10" s="79">
        <v>858317.49229391757</v>
      </c>
      <c r="J10" s="80">
        <v>21.147432452876263</v>
      </c>
    </row>
    <row r="11" spans="1:10" x14ac:dyDescent="0.35">
      <c r="A11" s="81" t="s">
        <v>154</v>
      </c>
      <c r="B11" s="82">
        <v>2795809.6656346107</v>
      </c>
      <c r="C11" s="82">
        <v>4341977.7097108783</v>
      </c>
      <c r="D11" s="82">
        <v>552095.02</v>
      </c>
      <c r="E11" s="82">
        <v>419407.64999999997</v>
      </c>
      <c r="F11" s="82">
        <v>1360809.2342450744</v>
      </c>
      <c r="G11" s="82">
        <v>7137787.375345489</v>
      </c>
      <c r="H11" s="82">
        <v>1912904.2542450745</v>
      </c>
      <c r="I11" s="82">
        <v>5224883.1211004145</v>
      </c>
      <c r="J11" s="83">
        <v>3.7313876842008535</v>
      </c>
    </row>
    <row r="12" spans="1:10" x14ac:dyDescent="0.35">
      <c r="A12" s="77" t="s">
        <v>56</v>
      </c>
      <c r="B12" s="78">
        <v>960475.721075312</v>
      </c>
      <c r="C12" s="78">
        <v>1283909.7900749315</v>
      </c>
      <c r="D12" s="78">
        <v>133939.50939156394</v>
      </c>
      <c r="E12" s="78">
        <v>543902.3723112914</v>
      </c>
      <c r="F12" s="78">
        <v>500226.73588576389</v>
      </c>
      <c r="G12" s="79">
        <v>2244385.5111502437</v>
      </c>
      <c r="H12" s="79">
        <v>634166.24527732783</v>
      </c>
      <c r="I12" s="79">
        <v>1610219.2658729157</v>
      </c>
      <c r="J12" s="80">
        <v>3.5391122246955122</v>
      </c>
    </row>
    <row r="13" spans="1:10" x14ac:dyDescent="0.35">
      <c r="A13" s="77" t="s">
        <v>57</v>
      </c>
      <c r="B13" s="78">
        <v>159751.15853682932</v>
      </c>
      <c r="C13" s="78">
        <v>186989.77988142939</v>
      </c>
      <c r="D13" s="78">
        <v>10476.281688376401</v>
      </c>
      <c r="E13" s="78">
        <v>42542.148236867841</v>
      </c>
      <c r="F13" s="78">
        <v>148483.39351810323</v>
      </c>
      <c r="G13" s="79">
        <v>346740.93841825868</v>
      </c>
      <c r="H13" s="79">
        <v>158959.67520647962</v>
      </c>
      <c r="I13" s="79">
        <v>187781.26321177906</v>
      </c>
      <c r="J13" s="80">
        <v>2.1813138330074078</v>
      </c>
    </row>
    <row r="14" spans="1:10" x14ac:dyDescent="0.35">
      <c r="A14" s="77" t="s">
        <v>58</v>
      </c>
      <c r="B14" s="78">
        <v>4772017.6307519786</v>
      </c>
      <c r="C14" s="79">
        <v>5520491.4532857481</v>
      </c>
      <c r="D14" s="79">
        <v>166172.67600869632</v>
      </c>
      <c r="E14" s="79">
        <v>674795.01085986628</v>
      </c>
      <c r="F14" s="79">
        <v>1158492.4574343103</v>
      </c>
      <c r="G14" s="79">
        <v>10292509.084037727</v>
      </c>
      <c r="H14" s="79">
        <v>1324665.1334430068</v>
      </c>
      <c r="I14" s="79">
        <v>8967843.9505947195</v>
      </c>
      <c r="J14" s="80">
        <v>7.7698950656955281</v>
      </c>
    </row>
    <row r="15" spans="1:10" x14ac:dyDescent="0.35">
      <c r="A15" s="77" t="s">
        <v>59</v>
      </c>
      <c r="B15" s="78">
        <v>49733.258063317226</v>
      </c>
      <c r="C15" s="79">
        <v>59144.1546329751</v>
      </c>
      <c r="D15" s="79">
        <v>6732.9623978299451</v>
      </c>
      <c r="E15" s="79">
        <v>27341.254552132032</v>
      </c>
      <c r="F15" s="79">
        <v>12895.5</v>
      </c>
      <c r="G15" s="79">
        <v>108877.41269629233</v>
      </c>
      <c r="H15" s="79">
        <v>19628.462397829946</v>
      </c>
      <c r="I15" s="79">
        <v>89248.950298462383</v>
      </c>
      <c r="J15" s="80">
        <v>5.5469150099260673</v>
      </c>
    </row>
    <row r="16" spans="1:10" x14ac:dyDescent="0.35">
      <c r="A16" s="77" t="s">
        <v>60</v>
      </c>
      <c r="B16" s="78">
        <v>82836.303080327052</v>
      </c>
      <c r="C16" s="79">
        <v>96951.531155156263</v>
      </c>
      <c r="D16" s="79">
        <v>9050.11854699588</v>
      </c>
      <c r="E16" s="79">
        <v>36750.77630021175</v>
      </c>
      <c r="F16" s="79">
        <v>32586.53656196703</v>
      </c>
      <c r="G16" s="79">
        <v>179787.83423548331</v>
      </c>
      <c r="H16" s="79">
        <v>41636.655108962907</v>
      </c>
      <c r="I16" s="79">
        <v>138151.17912652041</v>
      </c>
      <c r="J16" s="80">
        <v>4.318018192503204</v>
      </c>
    </row>
    <row r="17" spans="1:10" x14ac:dyDescent="0.35">
      <c r="A17" s="77" t="s">
        <v>61</v>
      </c>
      <c r="B17" s="78">
        <v>338325.29160667345</v>
      </c>
      <c r="C17" s="79">
        <v>395508.65237735113</v>
      </c>
      <c r="D17" s="79">
        <v>22830.357899167237</v>
      </c>
      <c r="E17" s="79">
        <v>92709.655862417218</v>
      </c>
      <c r="F17" s="79">
        <v>254540.36980525655</v>
      </c>
      <c r="G17" s="79">
        <v>733833.94398402458</v>
      </c>
      <c r="H17" s="79">
        <v>277370.72770442377</v>
      </c>
      <c r="I17" s="79">
        <v>456463.21627960081</v>
      </c>
      <c r="J17" s="80">
        <v>2.6456791243163353</v>
      </c>
    </row>
    <row r="18" spans="1:10" x14ac:dyDescent="0.35">
      <c r="A18" s="77" t="s">
        <v>62</v>
      </c>
      <c r="B18" s="78">
        <v>19250.941417921611</v>
      </c>
      <c r="C18" s="79">
        <v>22424.046073753099</v>
      </c>
      <c r="D18" s="79">
        <v>1305.5540673703058</v>
      </c>
      <c r="E18" s="79">
        <v>5301.6018772134585</v>
      </c>
      <c r="F18" s="79">
        <v>18290.442828396463</v>
      </c>
      <c r="G18" s="79">
        <v>41674.987491674707</v>
      </c>
      <c r="H18" s="79">
        <v>19595.99689576677</v>
      </c>
      <c r="I18" s="79">
        <v>22078.990595907937</v>
      </c>
      <c r="J18" s="80">
        <v>2.126709231142895</v>
      </c>
    </row>
    <row r="19" spans="1:10" x14ac:dyDescent="0.35">
      <c r="A19" s="77" t="s">
        <v>63</v>
      </c>
      <c r="B19" s="78">
        <v>1575251.1396048092</v>
      </c>
      <c r="C19" s="79">
        <v>1914513.2164255616</v>
      </c>
      <c r="D19" s="79">
        <v>95569.919999999998</v>
      </c>
      <c r="E19" s="79">
        <v>322638</v>
      </c>
      <c r="F19" s="79">
        <v>1081921.0638040912</v>
      </c>
      <c r="G19" s="79">
        <v>3489764.356030371</v>
      </c>
      <c r="H19" s="79">
        <v>1177490.9838040911</v>
      </c>
      <c r="I19" s="79">
        <v>2312273.3722262802</v>
      </c>
      <c r="J19" s="80">
        <v>2.9637291529452527</v>
      </c>
    </row>
    <row r="20" spans="1:10" x14ac:dyDescent="0.35">
      <c r="A20" s="81" t="s">
        <v>155</v>
      </c>
      <c r="B20" s="82">
        <v>7957641.4441371672</v>
      </c>
      <c r="C20" s="82">
        <v>9479932.6239069067</v>
      </c>
      <c r="D20" s="82">
        <v>446077.37999999995</v>
      </c>
      <c r="E20" s="82">
        <v>1745980.8199999998</v>
      </c>
      <c r="F20" s="82">
        <v>3207436.4998378884</v>
      </c>
      <c r="G20" s="82">
        <v>17437574.068044074</v>
      </c>
      <c r="H20" s="82">
        <v>3653513.8798378883</v>
      </c>
      <c r="I20" s="82">
        <v>13784060.188206185</v>
      </c>
      <c r="J20" s="83">
        <v>4.7728227239738317</v>
      </c>
    </row>
    <row r="21" spans="1:10" x14ac:dyDescent="0.35">
      <c r="A21" s="77" t="s">
        <v>65</v>
      </c>
      <c r="B21" s="78">
        <v>49858.500221459799</v>
      </c>
      <c r="C21" s="79">
        <v>61137.65856110787</v>
      </c>
      <c r="D21" s="79">
        <v>32431.232496180874</v>
      </c>
      <c r="E21" s="79">
        <v>10968.990472553214</v>
      </c>
      <c r="F21" s="79">
        <v>21937.980945106428</v>
      </c>
      <c r="G21" s="79">
        <v>110996.15878256767</v>
      </c>
      <c r="H21" s="79">
        <v>54369.213441287298</v>
      </c>
      <c r="I21" s="79">
        <v>56626.94534128037</v>
      </c>
      <c r="J21" s="80">
        <v>2.0415259253737625</v>
      </c>
    </row>
    <row r="22" spans="1:10" x14ac:dyDescent="0.35">
      <c r="A22" s="77" t="s">
        <v>66</v>
      </c>
      <c r="B22" s="78">
        <v>5919.679051731624</v>
      </c>
      <c r="C22" s="79">
        <v>7369.7198343569953</v>
      </c>
      <c r="D22" s="79">
        <v>4378.6475038191256</v>
      </c>
      <c r="E22" s="79">
        <v>1480.959527446787</v>
      </c>
      <c r="F22" s="79">
        <v>2961.919054893574</v>
      </c>
      <c r="G22" s="79">
        <v>13289.39888608862</v>
      </c>
      <c r="H22" s="79">
        <v>7340.5665587126996</v>
      </c>
      <c r="I22" s="79">
        <v>5948.8323273759206</v>
      </c>
      <c r="J22" s="80">
        <v>1.8104050661205577</v>
      </c>
    </row>
    <row r="23" spans="1:10" x14ac:dyDescent="0.35">
      <c r="A23" s="77" t="s">
        <v>67</v>
      </c>
      <c r="B23" s="78">
        <v>209546.70176934256</v>
      </c>
      <c r="C23" s="79">
        <v>383478.89778381988</v>
      </c>
      <c r="D23" s="79">
        <v>13284.19</v>
      </c>
      <c r="E23" s="79">
        <v>71557.5</v>
      </c>
      <c r="F23" s="79">
        <v>71557.5</v>
      </c>
      <c r="G23" s="79">
        <v>593025.59955316246</v>
      </c>
      <c r="H23" s="79">
        <v>84841.69</v>
      </c>
      <c r="I23" s="79">
        <v>508183.90955316246</v>
      </c>
      <c r="J23" s="80">
        <v>6.9897900378123357</v>
      </c>
    </row>
    <row r="24" spans="1:10" x14ac:dyDescent="0.35">
      <c r="A24" s="84" t="s">
        <v>68</v>
      </c>
      <c r="B24" s="78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80"/>
    </row>
    <row r="25" spans="1:10" x14ac:dyDescent="0.35">
      <c r="A25" s="84" t="s">
        <v>69</v>
      </c>
      <c r="B25" s="78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80"/>
    </row>
    <row r="26" spans="1:10" x14ac:dyDescent="0.35">
      <c r="A26" s="84" t="s">
        <v>70</v>
      </c>
      <c r="B26" s="78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80"/>
    </row>
    <row r="27" spans="1:10" x14ac:dyDescent="0.35">
      <c r="A27" s="81" t="s">
        <v>71</v>
      </c>
      <c r="B27" s="82">
        <v>265324.88104253396</v>
      </c>
      <c r="C27" s="82">
        <v>451986.27617928473</v>
      </c>
      <c r="D27" s="82">
        <v>50094.07</v>
      </c>
      <c r="E27" s="82">
        <v>84007.45</v>
      </c>
      <c r="F27" s="82">
        <v>96457.4</v>
      </c>
      <c r="G27" s="82">
        <v>717311.15722181869</v>
      </c>
      <c r="H27" s="82">
        <v>146551.47</v>
      </c>
      <c r="I27" s="82">
        <v>570759.68722181872</v>
      </c>
      <c r="J27" s="83">
        <v>4.8946022665062223</v>
      </c>
    </row>
    <row r="28" spans="1:10" x14ac:dyDescent="0.35">
      <c r="A28" s="85"/>
      <c r="B28" s="86"/>
      <c r="C28" s="87"/>
      <c r="D28" s="87"/>
      <c r="E28" s="87"/>
      <c r="F28" s="87"/>
      <c r="G28" s="87"/>
      <c r="H28" s="87"/>
      <c r="I28" s="87"/>
      <c r="J28" s="88"/>
    </row>
    <row r="29" spans="1:10" x14ac:dyDescent="0.35">
      <c r="A29" s="77" t="s">
        <v>156</v>
      </c>
      <c r="B29" s="89"/>
      <c r="C29" s="89"/>
      <c r="D29" s="90">
        <v>652667.30999999994</v>
      </c>
      <c r="E29" s="90"/>
      <c r="F29" s="89"/>
      <c r="G29" s="89">
        <v>0</v>
      </c>
      <c r="H29" s="89">
        <v>652667.30999999994</v>
      </c>
      <c r="I29" s="89">
        <v>-652667.30999999994</v>
      </c>
      <c r="J29" s="91"/>
    </row>
    <row r="30" spans="1:10" x14ac:dyDescent="0.35">
      <c r="A30" s="81" t="s">
        <v>157</v>
      </c>
      <c r="B30" s="92">
        <v>11018775.990814311</v>
      </c>
      <c r="C30" s="92">
        <v>14273896.609797068</v>
      </c>
      <c r="D30" s="92">
        <v>1700933.7799999998</v>
      </c>
      <c r="E30" s="92">
        <v>2249395.92</v>
      </c>
      <c r="F30" s="92">
        <v>4664703.1340829637</v>
      </c>
      <c r="G30" s="92">
        <v>25292672.600611385</v>
      </c>
      <c r="H30" s="92">
        <v>6365636.9140829621</v>
      </c>
      <c r="I30" s="92">
        <v>18927035.686528418</v>
      </c>
      <c r="J30" s="83">
        <v>3.9733137378060879</v>
      </c>
    </row>
    <row r="31" spans="1:10" x14ac:dyDescent="0.35">
      <c r="A31" s="81" t="s">
        <v>158</v>
      </c>
      <c r="B31" s="92">
        <v>10753451.109771777</v>
      </c>
      <c r="C31" s="92">
        <v>13821910.333617784</v>
      </c>
      <c r="D31" s="92">
        <v>1650839.7099999997</v>
      </c>
      <c r="E31" s="92">
        <v>2165388.4699999997</v>
      </c>
      <c r="F31" s="92">
        <v>4568245.7340829633</v>
      </c>
      <c r="G31" s="92">
        <v>24575361.443389565</v>
      </c>
      <c r="H31" s="92">
        <v>6219085.4440829623</v>
      </c>
      <c r="I31" s="92">
        <v>18356275.999306601</v>
      </c>
      <c r="J31" s="83">
        <v>3.9516037630213545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8FC8-83BF-413E-85B9-F559107FA4CB}">
  <dimension ref="A1:J31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0.81640625" customWidth="1"/>
  </cols>
  <sheetData>
    <row r="1" spans="1:10" x14ac:dyDescent="0.35">
      <c r="A1" s="110" t="s">
        <v>160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" thickBot="1" x14ac:dyDescent="0.4">
      <c r="A2" s="111" t="s">
        <v>131</v>
      </c>
      <c r="B2" s="113" t="s">
        <v>132</v>
      </c>
      <c r="C2" s="114"/>
      <c r="D2" s="113" t="s">
        <v>133</v>
      </c>
      <c r="E2" s="115"/>
      <c r="F2" s="114"/>
      <c r="G2" s="113" t="s">
        <v>161</v>
      </c>
      <c r="H2" s="115"/>
      <c r="I2" s="115"/>
      <c r="J2" s="114"/>
    </row>
    <row r="3" spans="1:10" ht="29.5" customHeight="1" thickBot="1" x14ac:dyDescent="0.4">
      <c r="A3" s="112"/>
      <c r="B3" s="68" t="s">
        <v>135</v>
      </c>
      <c r="C3" s="69" t="s">
        <v>136</v>
      </c>
      <c r="D3" s="68" t="s">
        <v>137</v>
      </c>
      <c r="E3" s="70" t="s">
        <v>138</v>
      </c>
      <c r="F3" s="70" t="s">
        <v>139</v>
      </c>
      <c r="G3" s="68" t="s">
        <v>162</v>
      </c>
      <c r="H3" s="70" t="s">
        <v>163</v>
      </c>
      <c r="I3" s="70" t="s">
        <v>164</v>
      </c>
      <c r="J3" s="69" t="s">
        <v>165</v>
      </c>
    </row>
    <row r="4" spans="1:10" x14ac:dyDescent="0.35">
      <c r="A4" s="116" t="s">
        <v>31</v>
      </c>
      <c r="B4" s="118" t="s">
        <v>32</v>
      </c>
      <c r="C4" s="108" t="s">
        <v>144</v>
      </c>
      <c r="D4" s="118" t="s">
        <v>34</v>
      </c>
      <c r="E4" s="120" t="s">
        <v>35</v>
      </c>
      <c r="F4" s="108" t="s">
        <v>145</v>
      </c>
      <c r="G4" s="71" t="s">
        <v>146</v>
      </c>
      <c r="H4" s="72" t="s">
        <v>147</v>
      </c>
      <c r="I4" s="72" t="s">
        <v>148</v>
      </c>
      <c r="J4" s="73" t="s">
        <v>149</v>
      </c>
    </row>
    <row r="5" spans="1:10" x14ac:dyDescent="0.35">
      <c r="A5" s="117"/>
      <c r="B5" s="119"/>
      <c r="C5" s="109"/>
      <c r="D5" s="119"/>
      <c r="E5" s="121"/>
      <c r="F5" s="109"/>
      <c r="G5" s="74" t="s">
        <v>32</v>
      </c>
      <c r="H5" s="75" t="s">
        <v>166</v>
      </c>
      <c r="I5" s="75" t="s">
        <v>152</v>
      </c>
      <c r="J5" s="76" t="s">
        <v>153</v>
      </c>
    </row>
    <row r="6" spans="1:10" x14ac:dyDescent="0.35">
      <c r="A6" s="77" t="s">
        <v>47</v>
      </c>
      <c r="B6" s="79">
        <v>139864.6198462263</v>
      </c>
      <c r="C6" s="79"/>
      <c r="D6" s="79">
        <v>62898.79</v>
      </c>
      <c r="E6" s="79">
        <v>80277.349999999991</v>
      </c>
      <c r="F6" s="79">
        <v>61970.030565630797</v>
      </c>
      <c r="G6" s="79">
        <v>139864.6198462263</v>
      </c>
      <c r="H6" s="79">
        <v>143176.13999999998</v>
      </c>
      <c r="I6" s="79">
        <v>-3311.5201537736866</v>
      </c>
      <c r="J6" s="80">
        <v>0.97687100550571004</v>
      </c>
    </row>
    <row r="7" spans="1:10" x14ac:dyDescent="0.35">
      <c r="A7" s="77" t="s">
        <v>49</v>
      </c>
      <c r="B7" s="79">
        <v>1113767.3057244944</v>
      </c>
      <c r="C7" s="79"/>
      <c r="D7" s="79">
        <v>97477.72</v>
      </c>
      <c r="E7" s="79">
        <v>243214.09999999998</v>
      </c>
      <c r="F7" s="79">
        <v>1171162.6402098988</v>
      </c>
      <c r="G7" s="79">
        <v>1113767.3057244944</v>
      </c>
      <c r="H7" s="79">
        <v>340691.81999999995</v>
      </c>
      <c r="I7" s="79">
        <v>773075.48572449444</v>
      </c>
      <c r="J7" s="80">
        <v>3.2691342742672678</v>
      </c>
    </row>
    <row r="8" spans="1:10" x14ac:dyDescent="0.35">
      <c r="A8" s="77" t="s">
        <v>50</v>
      </c>
      <c r="B8" s="79">
        <v>129078.39135025028</v>
      </c>
      <c r="C8" s="79"/>
      <c r="D8" s="79">
        <v>164435.91999999998</v>
      </c>
      <c r="E8" s="79">
        <v>53314.37000000001</v>
      </c>
      <c r="F8" s="79">
        <v>88200.366006266704</v>
      </c>
      <c r="G8" s="79">
        <v>129078.39135025028</v>
      </c>
      <c r="H8" s="79">
        <v>217750.28999999998</v>
      </c>
      <c r="I8" s="79">
        <v>-88671.898649749695</v>
      </c>
      <c r="J8" s="80">
        <v>0.59278171960299253</v>
      </c>
    </row>
    <row r="9" spans="1:10" x14ac:dyDescent="0.35">
      <c r="A9" s="77" t="s">
        <v>52</v>
      </c>
      <c r="B9" s="79">
        <v>1036015.8906687708</v>
      </c>
      <c r="C9" s="79"/>
      <c r="D9" s="79">
        <v>227282.59000000003</v>
      </c>
      <c r="E9" s="79">
        <v>0</v>
      </c>
      <c r="F9" s="79">
        <v>0</v>
      </c>
      <c r="G9" s="79">
        <v>1036015.8906687708</v>
      </c>
      <c r="H9" s="79">
        <v>227282.59000000003</v>
      </c>
      <c r="I9" s="79">
        <v>808733.30066877068</v>
      </c>
      <c r="J9" s="80">
        <v>4.558272108166185</v>
      </c>
    </row>
    <row r="10" spans="1:10" x14ac:dyDescent="0.35">
      <c r="A10" s="77" t="s">
        <v>53</v>
      </c>
      <c r="B10" s="79">
        <v>83604.763610968468</v>
      </c>
      <c r="C10" s="79"/>
      <c r="D10" s="79">
        <v>0</v>
      </c>
      <c r="E10" s="79">
        <v>42601.83</v>
      </c>
      <c r="F10" s="79">
        <v>42601.83</v>
      </c>
      <c r="G10" s="79">
        <v>83604.763610968468</v>
      </c>
      <c r="H10" s="79">
        <v>42601.83</v>
      </c>
      <c r="I10" s="79">
        <v>41002.933610968466</v>
      </c>
      <c r="J10" s="80">
        <v>1.9624688331691025</v>
      </c>
    </row>
    <row r="11" spans="1:10" x14ac:dyDescent="0.35">
      <c r="A11" s="81" t="s">
        <v>154</v>
      </c>
      <c r="B11" s="82">
        <v>2502330.9712007102</v>
      </c>
      <c r="C11" s="82">
        <v>0</v>
      </c>
      <c r="D11" s="82">
        <v>552095.02</v>
      </c>
      <c r="E11" s="82">
        <v>419407.64999999997</v>
      </c>
      <c r="F11" s="82">
        <v>1363934.8667817966</v>
      </c>
      <c r="G11" s="82">
        <v>2502330.9712007102</v>
      </c>
      <c r="H11" s="82">
        <v>971502.66999999993</v>
      </c>
      <c r="I11" s="82">
        <v>1530828.3012007102</v>
      </c>
      <c r="J11" s="83">
        <v>2.5757324693721224</v>
      </c>
    </row>
    <row r="12" spans="1:10" x14ac:dyDescent="0.35">
      <c r="A12" s="77" t="s">
        <v>56</v>
      </c>
      <c r="B12" s="79">
        <v>938685.68280894344</v>
      </c>
      <c r="C12" s="79"/>
      <c r="D12" s="79">
        <v>133939.50939156394</v>
      </c>
      <c r="E12" s="79">
        <v>543902.3723112914</v>
      </c>
      <c r="F12" s="79">
        <v>500226.73588576389</v>
      </c>
      <c r="G12" s="79">
        <v>938685.68280894344</v>
      </c>
      <c r="H12" s="79">
        <v>677841.88170285535</v>
      </c>
      <c r="I12" s="79">
        <v>260843.8011060881</v>
      </c>
      <c r="J12" s="80">
        <v>1.3848151141838618</v>
      </c>
    </row>
    <row r="13" spans="1:10" x14ac:dyDescent="0.35">
      <c r="A13" s="77" t="s">
        <v>57</v>
      </c>
      <c r="B13" s="79">
        <v>130968.68641348851</v>
      </c>
      <c r="C13" s="79"/>
      <c r="D13" s="79">
        <v>10476.281688376401</v>
      </c>
      <c r="E13" s="79">
        <v>42542.148236867841</v>
      </c>
      <c r="F13" s="79">
        <v>148483.39351810323</v>
      </c>
      <c r="G13" s="79">
        <v>130968.68641348851</v>
      </c>
      <c r="H13" s="79">
        <v>53018.429925244243</v>
      </c>
      <c r="I13" s="79">
        <v>77950.256488244268</v>
      </c>
      <c r="J13" s="80">
        <v>2.4702483004146631</v>
      </c>
    </row>
    <row r="14" spans="1:10" x14ac:dyDescent="0.35">
      <c r="A14" s="77" t="s">
        <v>58</v>
      </c>
      <c r="B14" s="79">
        <v>3444089.1688071415</v>
      </c>
      <c r="C14" s="79"/>
      <c r="D14" s="79">
        <v>166172.67600869632</v>
      </c>
      <c r="E14" s="79">
        <v>674795.01085986628</v>
      </c>
      <c r="F14" s="79">
        <v>1158492.4574343103</v>
      </c>
      <c r="G14" s="79">
        <v>3444089.1688071415</v>
      </c>
      <c r="H14" s="79">
        <v>840967.6868685626</v>
      </c>
      <c r="I14" s="79">
        <v>2603121.4819385791</v>
      </c>
      <c r="J14" s="80">
        <v>4.0953882326104507</v>
      </c>
    </row>
    <row r="15" spans="1:10" x14ac:dyDescent="0.35">
      <c r="A15" s="77" t="s">
        <v>59</v>
      </c>
      <c r="B15" s="79">
        <v>49245.200509055678</v>
      </c>
      <c r="C15" s="79"/>
      <c r="D15" s="79">
        <v>6732.9623978299451</v>
      </c>
      <c r="E15" s="79">
        <v>27341.254552132032</v>
      </c>
      <c r="F15" s="79">
        <v>12895.5</v>
      </c>
      <c r="G15" s="79">
        <v>49245.200509055678</v>
      </c>
      <c r="H15" s="79">
        <v>34074.216949961978</v>
      </c>
      <c r="I15" s="79">
        <v>15170.9835590937</v>
      </c>
      <c r="J15" s="80">
        <v>1.4452335201531499</v>
      </c>
    </row>
    <row r="16" spans="1:10" x14ac:dyDescent="0.35">
      <c r="A16" s="77" t="s">
        <v>60</v>
      </c>
      <c r="B16" s="79">
        <v>77149.732360431124</v>
      </c>
      <c r="C16" s="79"/>
      <c r="D16" s="79">
        <v>9050.11854699588</v>
      </c>
      <c r="E16" s="79">
        <v>36750.77630021175</v>
      </c>
      <c r="F16" s="79">
        <v>32586.53656196703</v>
      </c>
      <c r="G16" s="79">
        <v>77149.732360431124</v>
      </c>
      <c r="H16" s="79">
        <v>45800.89484720763</v>
      </c>
      <c r="I16" s="79">
        <v>31348.837513223494</v>
      </c>
      <c r="J16" s="80">
        <v>1.6844590617236543</v>
      </c>
    </row>
    <row r="17" spans="1:10" x14ac:dyDescent="0.35">
      <c r="A17" s="77" t="s">
        <v>61</v>
      </c>
      <c r="B17" s="79">
        <v>253457.94222540729</v>
      </c>
      <c r="C17" s="79"/>
      <c r="D17" s="79">
        <v>22830.357899167237</v>
      </c>
      <c r="E17" s="79">
        <v>92709.655862417218</v>
      </c>
      <c r="F17" s="79">
        <v>254540.36980525655</v>
      </c>
      <c r="G17" s="79">
        <v>253457.94222540729</v>
      </c>
      <c r="H17" s="79">
        <v>115540.01376158446</v>
      </c>
      <c r="I17" s="79">
        <v>137917.92846382281</v>
      </c>
      <c r="J17" s="80">
        <v>2.1936810804645996</v>
      </c>
    </row>
    <row r="18" spans="1:10" x14ac:dyDescent="0.35">
      <c r="A18" s="77" t="s">
        <v>62</v>
      </c>
      <c r="B18" s="79">
        <v>16740.322491367609</v>
      </c>
      <c r="C18" s="79"/>
      <c r="D18" s="79">
        <v>1305.5540673703058</v>
      </c>
      <c r="E18" s="79">
        <v>5301.6018772134585</v>
      </c>
      <c r="F18" s="79">
        <v>18290.442828396463</v>
      </c>
      <c r="G18" s="79">
        <v>16740.322491367609</v>
      </c>
      <c r="H18" s="79">
        <v>6607.1559445837647</v>
      </c>
      <c r="I18" s="79">
        <v>10133.166546783845</v>
      </c>
      <c r="J18" s="80">
        <v>2.5336654124367288</v>
      </c>
    </row>
    <row r="19" spans="1:10" x14ac:dyDescent="0.35">
      <c r="A19" s="77" t="s">
        <v>63</v>
      </c>
      <c r="B19" s="79">
        <v>1364510.7140861647</v>
      </c>
      <c r="C19" s="79"/>
      <c r="D19" s="79">
        <v>95569.919999999998</v>
      </c>
      <c r="E19" s="79">
        <v>322638</v>
      </c>
      <c r="F19" s="79">
        <v>1081921.0638040912</v>
      </c>
      <c r="G19" s="79">
        <v>1364510.7140861647</v>
      </c>
      <c r="H19" s="79">
        <v>418207.92</v>
      </c>
      <c r="I19" s="79">
        <v>946302.79408616479</v>
      </c>
      <c r="J19" s="80">
        <v>3.2627567504846984</v>
      </c>
    </row>
    <row r="20" spans="1:10" x14ac:dyDescent="0.35">
      <c r="A20" s="81" t="s">
        <v>155</v>
      </c>
      <c r="B20" s="82">
        <v>6274847.4497019993</v>
      </c>
      <c r="C20" s="82">
        <v>0</v>
      </c>
      <c r="D20" s="82">
        <v>446077.37999999995</v>
      </c>
      <c r="E20" s="82">
        <v>1745980.8199999998</v>
      </c>
      <c r="F20" s="82">
        <v>3207436.4998378884</v>
      </c>
      <c r="G20" s="82">
        <v>6274847.4497019993</v>
      </c>
      <c r="H20" s="82">
        <v>2192058.1999999997</v>
      </c>
      <c r="I20" s="82">
        <v>4082789.2497019996</v>
      </c>
      <c r="J20" s="83">
        <v>2.862536884149335</v>
      </c>
    </row>
    <row r="21" spans="1:10" x14ac:dyDescent="0.35">
      <c r="A21" s="77" t="s">
        <v>65</v>
      </c>
      <c r="B21" s="79">
        <v>39400.996762487404</v>
      </c>
      <c r="C21" s="79"/>
      <c r="D21" s="79">
        <v>32431.232496180874</v>
      </c>
      <c r="E21" s="79">
        <v>10968.990472553214</v>
      </c>
      <c r="F21" s="79">
        <v>21937.980945106428</v>
      </c>
      <c r="G21" s="79">
        <v>39400.996762487404</v>
      </c>
      <c r="H21" s="79">
        <v>43400.222968734088</v>
      </c>
      <c r="I21" s="79">
        <v>-3999.2262062466834</v>
      </c>
      <c r="J21" s="80">
        <v>0.90785240414253721</v>
      </c>
    </row>
    <row r="22" spans="1:10" x14ac:dyDescent="0.35">
      <c r="A22" s="77" t="s">
        <v>66</v>
      </c>
      <c r="B22" s="79">
        <v>4752.1054893861874</v>
      </c>
      <c r="C22" s="79"/>
      <c r="D22" s="79">
        <v>4378.6475038191256</v>
      </c>
      <c r="E22" s="79">
        <v>1480.959527446787</v>
      </c>
      <c r="F22" s="79">
        <v>2961.919054893574</v>
      </c>
      <c r="G22" s="79">
        <v>4752.1054893861874</v>
      </c>
      <c r="H22" s="79">
        <v>5859.6070312659122</v>
      </c>
      <c r="I22" s="79">
        <v>-1107.5015418797248</v>
      </c>
      <c r="J22" s="80">
        <v>0.81099388816173568</v>
      </c>
    </row>
    <row r="23" spans="1:10" x14ac:dyDescent="0.35">
      <c r="A23" s="77" t="s">
        <v>67</v>
      </c>
      <c r="B23" s="79">
        <v>169974.62671934068</v>
      </c>
      <c r="C23" s="79"/>
      <c r="D23" s="79">
        <v>13284.19</v>
      </c>
      <c r="E23" s="79">
        <v>71557.5</v>
      </c>
      <c r="F23" s="79">
        <v>71557.5</v>
      </c>
      <c r="G23" s="79">
        <v>169974.62671934068</v>
      </c>
      <c r="H23" s="79">
        <v>84841.69</v>
      </c>
      <c r="I23" s="79">
        <v>85132.93671934068</v>
      </c>
      <c r="J23" s="80">
        <v>2.0034328255288254</v>
      </c>
    </row>
    <row r="24" spans="1:10" x14ac:dyDescent="0.35">
      <c r="A24" s="84" t="s">
        <v>68</v>
      </c>
      <c r="B24" s="79">
        <v>0</v>
      </c>
      <c r="C24" s="79"/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80"/>
    </row>
    <row r="25" spans="1:10" x14ac:dyDescent="0.35">
      <c r="A25" s="84" t="s">
        <v>69</v>
      </c>
      <c r="B25" s="79">
        <v>0</v>
      </c>
      <c r="C25" s="79"/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80"/>
    </row>
    <row r="26" spans="1:10" x14ac:dyDescent="0.35">
      <c r="A26" s="84" t="s">
        <v>70</v>
      </c>
      <c r="B26" s="79">
        <v>0</v>
      </c>
      <c r="C26" s="79"/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80"/>
    </row>
    <row r="27" spans="1:10" x14ac:dyDescent="0.35">
      <c r="A27" s="81" t="s">
        <v>71</v>
      </c>
      <c r="B27" s="82">
        <v>214127.72897121427</v>
      </c>
      <c r="C27" s="82">
        <v>0</v>
      </c>
      <c r="D27" s="82">
        <v>50094.07</v>
      </c>
      <c r="E27" s="82">
        <v>84007.45</v>
      </c>
      <c r="F27" s="82">
        <v>96457.4</v>
      </c>
      <c r="G27" s="82">
        <v>214127.72897121427</v>
      </c>
      <c r="H27" s="82">
        <v>134101.51999999999</v>
      </c>
      <c r="I27" s="82">
        <v>80026.208971214277</v>
      </c>
      <c r="J27" s="83">
        <v>1.5967584034186508</v>
      </c>
    </row>
    <row r="28" spans="1:10" x14ac:dyDescent="0.35">
      <c r="A28" s="85"/>
      <c r="B28" s="87"/>
      <c r="C28" s="87"/>
      <c r="D28" s="87"/>
      <c r="E28" s="87"/>
      <c r="F28" s="87"/>
      <c r="G28" s="87"/>
      <c r="H28" s="87"/>
      <c r="I28" s="87"/>
      <c r="J28" s="88"/>
    </row>
    <row r="29" spans="1:10" x14ac:dyDescent="0.35">
      <c r="A29" s="77" t="s">
        <v>156</v>
      </c>
      <c r="B29" s="89"/>
      <c r="C29" s="89"/>
      <c r="D29" s="90">
        <v>652667.30999999994</v>
      </c>
      <c r="E29" s="90"/>
      <c r="F29" s="89"/>
      <c r="G29" s="89">
        <v>0</v>
      </c>
      <c r="H29" s="89">
        <v>652667.30999999994</v>
      </c>
      <c r="I29" s="89">
        <v>-652667.30999999994</v>
      </c>
      <c r="J29" s="91"/>
    </row>
    <row r="30" spans="1:10" x14ac:dyDescent="0.35">
      <c r="A30" s="81" t="s">
        <v>157</v>
      </c>
      <c r="B30" s="92">
        <v>8991306.1498739254</v>
      </c>
      <c r="C30" s="92">
        <v>0</v>
      </c>
      <c r="D30" s="92">
        <v>1700933.7799999998</v>
      </c>
      <c r="E30" s="92">
        <v>2249395.92</v>
      </c>
      <c r="F30" s="92">
        <v>4667828.7666196851</v>
      </c>
      <c r="G30" s="92">
        <v>8991306.1498739254</v>
      </c>
      <c r="H30" s="92">
        <v>3950329.6999999997</v>
      </c>
      <c r="I30" s="92">
        <v>5040976.4498739243</v>
      </c>
      <c r="J30" s="83">
        <v>2.2760900564512188</v>
      </c>
    </row>
    <row r="31" spans="1:10" x14ac:dyDescent="0.35">
      <c r="A31" s="81" t="s">
        <v>158</v>
      </c>
      <c r="B31" s="92">
        <v>8777178.4209027104</v>
      </c>
      <c r="C31" s="92">
        <v>0</v>
      </c>
      <c r="D31" s="92">
        <v>1650839.7099999997</v>
      </c>
      <c r="E31" s="92">
        <v>2165388.4699999997</v>
      </c>
      <c r="F31" s="92">
        <v>4571371.3666196847</v>
      </c>
      <c r="G31" s="92">
        <v>8777178.4209027104</v>
      </c>
      <c r="H31" s="92">
        <v>3816228.1799999997</v>
      </c>
      <c r="I31" s="92">
        <v>4960950.2409027098</v>
      </c>
      <c r="J31" s="83">
        <v>2.2999616393228122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89E0-DDD4-4B65-8C94-BC5B989C58F1}">
  <dimension ref="A1:J31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0.81640625" customWidth="1"/>
  </cols>
  <sheetData>
    <row r="1" spans="1:10" x14ac:dyDescent="0.35">
      <c r="A1" s="110" t="s">
        <v>167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" thickBot="1" x14ac:dyDescent="0.4">
      <c r="A2" s="111" t="s">
        <v>131</v>
      </c>
      <c r="B2" s="113" t="s">
        <v>132</v>
      </c>
      <c r="C2" s="114"/>
      <c r="D2" s="113" t="s">
        <v>133</v>
      </c>
      <c r="E2" s="115"/>
      <c r="F2" s="114"/>
      <c r="G2" s="113" t="s">
        <v>161</v>
      </c>
      <c r="H2" s="115"/>
      <c r="I2" s="115"/>
      <c r="J2" s="114"/>
    </row>
    <row r="3" spans="1:10" ht="31" customHeight="1" thickBot="1" x14ac:dyDescent="0.4">
      <c r="A3" s="112"/>
      <c r="B3" s="68" t="s">
        <v>135</v>
      </c>
      <c r="C3" s="69" t="s">
        <v>136</v>
      </c>
      <c r="D3" s="68" t="s">
        <v>137</v>
      </c>
      <c r="E3" s="70" t="s">
        <v>138</v>
      </c>
      <c r="F3" s="70" t="s">
        <v>139</v>
      </c>
      <c r="G3" s="68" t="s">
        <v>162</v>
      </c>
      <c r="H3" s="70" t="s">
        <v>163</v>
      </c>
      <c r="I3" s="70" t="s">
        <v>164</v>
      </c>
      <c r="J3" s="69" t="s">
        <v>165</v>
      </c>
    </row>
    <row r="4" spans="1:10" x14ac:dyDescent="0.35">
      <c r="A4" s="116" t="s">
        <v>31</v>
      </c>
      <c r="B4" s="118" t="s">
        <v>32</v>
      </c>
      <c r="C4" s="108" t="s">
        <v>144</v>
      </c>
      <c r="D4" s="118" t="s">
        <v>34</v>
      </c>
      <c r="E4" s="120" t="s">
        <v>35</v>
      </c>
      <c r="F4" s="108" t="s">
        <v>145</v>
      </c>
      <c r="G4" s="71" t="s">
        <v>146</v>
      </c>
      <c r="H4" s="72" t="s">
        <v>147</v>
      </c>
      <c r="I4" s="72" t="s">
        <v>148</v>
      </c>
      <c r="J4" s="73" t="s">
        <v>149</v>
      </c>
    </row>
    <row r="5" spans="1:10" x14ac:dyDescent="0.35">
      <c r="A5" s="117"/>
      <c r="B5" s="119"/>
      <c r="C5" s="109"/>
      <c r="D5" s="119"/>
      <c r="E5" s="121"/>
      <c r="F5" s="109"/>
      <c r="G5" s="74" t="s">
        <v>32</v>
      </c>
      <c r="H5" s="75" t="s">
        <v>166</v>
      </c>
      <c r="I5" s="75" t="s">
        <v>152</v>
      </c>
      <c r="J5" s="76" t="s">
        <v>153</v>
      </c>
    </row>
    <row r="6" spans="1:10" x14ac:dyDescent="0.35">
      <c r="A6" s="77" t="s">
        <v>47</v>
      </c>
      <c r="B6" s="79">
        <v>130200.22090260219</v>
      </c>
      <c r="C6" s="79"/>
      <c r="D6" s="79">
        <v>62898.79</v>
      </c>
      <c r="E6" s="79">
        <v>80277.349999999991</v>
      </c>
      <c r="F6" s="79">
        <v>61970.030565630797</v>
      </c>
      <c r="G6" s="79">
        <v>130200.22090260219</v>
      </c>
      <c r="H6" s="79">
        <v>143176.13999999998</v>
      </c>
      <c r="I6" s="79">
        <v>-12975.919097397797</v>
      </c>
      <c r="J6" s="80">
        <v>0.90937093919840417</v>
      </c>
    </row>
    <row r="7" spans="1:10" x14ac:dyDescent="0.35">
      <c r="A7" s="77" t="s">
        <v>49</v>
      </c>
      <c r="B7" s="79">
        <v>1041910.6248950894</v>
      </c>
      <c r="C7" s="79"/>
      <c r="D7" s="79">
        <v>97477.72</v>
      </c>
      <c r="E7" s="79">
        <v>243214.09999999998</v>
      </c>
      <c r="F7" s="79">
        <v>1171162.6402098988</v>
      </c>
      <c r="G7" s="79">
        <v>1041910.6248950894</v>
      </c>
      <c r="H7" s="79">
        <v>340691.81999999995</v>
      </c>
      <c r="I7" s="79">
        <v>701218.80489508947</v>
      </c>
      <c r="J7" s="80">
        <v>3.0582202557580911</v>
      </c>
    </row>
    <row r="8" spans="1:10" x14ac:dyDescent="0.35">
      <c r="A8" s="77" t="s">
        <v>50</v>
      </c>
      <c r="B8" s="79">
        <v>120744.00247832146</v>
      </c>
      <c r="C8" s="79"/>
      <c r="D8" s="79">
        <v>164435.91999999998</v>
      </c>
      <c r="E8" s="79">
        <v>53314.37000000001</v>
      </c>
      <c r="F8" s="79">
        <v>88200.366006266704</v>
      </c>
      <c r="G8" s="79">
        <v>120744.00247832146</v>
      </c>
      <c r="H8" s="79">
        <v>217750.28999999998</v>
      </c>
      <c r="I8" s="79">
        <v>-97006.287521678518</v>
      </c>
      <c r="J8" s="80">
        <v>0.5545067355745954</v>
      </c>
    </row>
    <row r="9" spans="1:10" x14ac:dyDescent="0.35">
      <c r="A9" s="77" t="s">
        <v>52</v>
      </c>
      <c r="B9" s="79">
        <v>899004.93095024221</v>
      </c>
      <c r="C9" s="79"/>
      <c r="D9" s="79">
        <v>227282.59000000003</v>
      </c>
      <c r="E9" s="79">
        <v>0</v>
      </c>
      <c r="F9" s="79">
        <v>0</v>
      </c>
      <c r="G9" s="79">
        <v>899004.93095024221</v>
      </c>
      <c r="H9" s="79">
        <v>227282.59000000003</v>
      </c>
      <c r="I9" s="79">
        <v>671722.34095024224</v>
      </c>
      <c r="J9" s="80">
        <v>3.9554500454708919</v>
      </c>
    </row>
    <row r="10" spans="1:10" x14ac:dyDescent="0.35">
      <c r="A10" s="77" t="s">
        <v>53</v>
      </c>
      <c r="B10" s="79">
        <v>76780.776030144596</v>
      </c>
      <c r="C10" s="79"/>
      <c r="D10" s="79">
        <v>0</v>
      </c>
      <c r="E10" s="79">
        <v>42601.83</v>
      </c>
      <c r="F10" s="79">
        <v>42601.83</v>
      </c>
      <c r="G10" s="79">
        <v>76780.776030144596</v>
      </c>
      <c r="H10" s="79">
        <v>42601.83</v>
      </c>
      <c r="I10" s="79">
        <v>34178.946030144594</v>
      </c>
      <c r="J10" s="80">
        <v>1.8022882122703319</v>
      </c>
    </row>
    <row r="11" spans="1:10" x14ac:dyDescent="0.35">
      <c r="A11" s="81" t="s">
        <v>154</v>
      </c>
      <c r="B11" s="82">
        <v>2268640.5552563998</v>
      </c>
      <c r="C11" s="82">
        <v>0</v>
      </c>
      <c r="D11" s="82">
        <v>552095.02</v>
      </c>
      <c r="E11" s="82">
        <v>419407.64999999997</v>
      </c>
      <c r="F11" s="82">
        <v>1363934.8667817966</v>
      </c>
      <c r="G11" s="82">
        <v>2268640.5552563998</v>
      </c>
      <c r="H11" s="82">
        <v>971502.66999999993</v>
      </c>
      <c r="I11" s="82">
        <v>1297137.8852563999</v>
      </c>
      <c r="J11" s="83">
        <v>2.3351871542014391</v>
      </c>
    </row>
    <row r="12" spans="1:10" x14ac:dyDescent="0.35">
      <c r="A12" s="77" t="s">
        <v>56</v>
      </c>
      <c r="B12" s="79">
        <v>831798.85088056279</v>
      </c>
      <c r="C12" s="79"/>
      <c r="D12" s="79">
        <v>133939.50939156394</v>
      </c>
      <c r="E12" s="79">
        <v>543902.3723112914</v>
      </c>
      <c r="F12" s="79">
        <v>500226.73588576389</v>
      </c>
      <c r="G12" s="79">
        <v>831798.85088056279</v>
      </c>
      <c r="H12" s="79">
        <v>677841.88170285535</v>
      </c>
      <c r="I12" s="79">
        <v>153956.96917770745</v>
      </c>
      <c r="J12" s="80">
        <v>1.2271281449752576</v>
      </c>
    </row>
    <row r="13" spans="1:10" x14ac:dyDescent="0.35">
      <c r="A13" s="77" t="s">
        <v>57</v>
      </c>
      <c r="B13" s="79">
        <v>122707.95738371072</v>
      </c>
      <c r="C13" s="79"/>
      <c r="D13" s="79">
        <v>10476.281688376401</v>
      </c>
      <c r="E13" s="79">
        <v>42542.148236867841</v>
      </c>
      <c r="F13" s="79">
        <v>148483.39351810323</v>
      </c>
      <c r="G13" s="79">
        <v>122707.95738371072</v>
      </c>
      <c r="H13" s="79">
        <v>53018.429925244243</v>
      </c>
      <c r="I13" s="79">
        <v>69689.527458466473</v>
      </c>
      <c r="J13" s="80">
        <v>2.3144396685591859</v>
      </c>
    </row>
    <row r="14" spans="1:10" x14ac:dyDescent="0.35">
      <c r="A14" s="77" t="s">
        <v>58</v>
      </c>
      <c r="B14" s="79">
        <v>3244294.9224080318</v>
      </c>
      <c r="C14" s="79"/>
      <c r="D14" s="79">
        <v>166172.67600869632</v>
      </c>
      <c r="E14" s="79">
        <v>674795.01085986628</v>
      </c>
      <c r="F14" s="79">
        <v>1158492.4574343103</v>
      </c>
      <c r="G14" s="79">
        <v>3244294.9224080318</v>
      </c>
      <c r="H14" s="79">
        <v>840967.6868685626</v>
      </c>
      <c r="I14" s="79">
        <v>2403327.2355394689</v>
      </c>
      <c r="J14" s="80">
        <v>3.8578116294676286</v>
      </c>
    </row>
    <row r="15" spans="1:10" x14ac:dyDescent="0.35">
      <c r="A15" s="77" t="s">
        <v>59</v>
      </c>
      <c r="B15" s="79">
        <v>43717.276440349</v>
      </c>
      <c r="C15" s="79"/>
      <c r="D15" s="79">
        <v>6732.9623978299451</v>
      </c>
      <c r="E15" s="79">
        <v>27341.254552132032</v>
      </c>
      <c r="F15" s="79">
        <v>12895.5</v>
      </c>
      <c r="G15" s="79">
        <v>43717.276440349</v>
      </c>
      <c r="H15" s="79">
        <v>34074.216949961978</v>
      </c>
      <c r="I15" s="79">
        <v>9643.0594903870224</v>
      </c>
      <c r="J15" s="80">
        <v>1.2830016462167821</v>
      </c>
    </row>
    <row r="16" spans="1:10" x14ac:dyDescent="0.35">
      <c r="A16" s="77" t="s">
        <v>60</v>
      </c>
      <c r="B16" s="79">
        <v>70280.2631840744</v>
      </c>
      <c r="C16" s="79"/>
      <c r="D16" s="79">
        <v>9050.11854699588</v>
      </c>
      <c r="E16" s="79">
        <v>36750.77630021175</v>
      </c>
      <c r="F16" s="79">
        <v>32586.53656196703</v>
      </c>
      <c r="G16" s="79">
        <v>70280.2631840744</v>
      </c>
      <c r="H16" s="79">
        <v>45800.89484720763</v>
      </c>
      <c r="I16" s="79">
        <v>24479.36833686677</v>
      </c>
      <c r="J16" s="80">
        <v>1.5344735821981264</v>
      </c>
    </row>
    <row r="17" spans="1:10" x14ac:dyDescent="0.35">
      <c r="A17" s="77" t="s">
        <v>61</v>
      </c>
      <c r="B17" s="79">
        <v>238800.16024600068</v>
      </c>
      <c r="C17" s="79"/>
      <c r="D17" s="79">
        <v>22830.357899167237</v>
      </c>
      <c r="E17" s="79">
        <v>92709.655862417218</v>
      </c>
      <c r="F17" s="79">
        <v>254540.36980525655</v>
      </c>
      <c r="G17" s="79">
        <v>238800.16024600068</v>
      </c>
      <c r="H17" s="79">
        <v>115540.01376158446</v>
      </c>
      <c r="I17" s="79">
        <v>123260.14648441623</v>
      </c>
      <c r="J17" s="80">
        <v>2.0668178276208464</v>
      </c>
    </row>
    <row r="18" spans="1:10" x14ac:dyDescent="0.35">
      <c r="A18" s="77" t="s">
        <v>62</v>
      </c>
      <c r="B18" s="79">
        <v>15547.20068818031</v>
      </c>
      <c r="C18" s="79"/>
      <c r="D18" s="79">
        <v>1305.5540673703058</v>
      </c>
      <c r="E18" s="79">
        <v>5301.6018772134585</v>
      </c>
      <c r="F18" s="79">
        <v>18290.442828396463</v>
      </c>
      <c r="G18" s="79">
        <v>15547.20068818031</v>
      </c>
      <c r="H18" s="79">
        <v>6607.1559445837647</v>
      </c>
      <c r="I18" s="79">
        <v>8940.0447435965452</v>
      </c>
      <c r="J18" s="80">
        <v>2.3530851728912459</v>
      </c>
    </row>
    <row r="19" spans="1:10" x14ac:dyDescent="0.35">
      <c r="A19" s="77" t="s">
        <v>63</v>
      </c>
      <c r="B19" s="79">
        <v>1256716.1057617941</v>
      </c>
      <c r="C19" s="79"/>
      <c r="D19" s="79">
        <v>95569.919999999998</v>
      </c>
      <c r="E19" s="79">
        <v>322638</v>
      </c>
      <c r="F19" s="79">
        <v>1081921.0638040912</v>
      </c>
      <c r="G19" s="79">
        <v>1256716.1057617941</v>
      </c>
      <c r="H19" s="79">
        <v>418207.92</v>
      </c>
      <c r="I19" s="79">
        <v>838508.18576179422</v>
      </c>
      <c r="J19" s="80">
        <v>3.0050031232354333</v>
      </c>
    </row>
    <row r="20" spans="1:10" x14ac:dyDescent="0.35">
      <c r="A20" s="81" t="s">
        <v>155</v>
      </c>
      <c r="B20" s="82">
        <v>5823862.7369927047</v>
      </c>
      <c r="C20" s="82">
        <v>0</v>
      </c>
      <c r="D20" s="82">
        <v>446077.37999999995</v>
      </c>
      <c r="E20" s="82">
        <v>1745980.8199999998</v>
      </c>
      <c r="F20" s="82">
        <v>3207436.4998378884</v>
      </c>
      <c r="G20" s="82">
        <v>5823862.7369927047</v>
      </c>
      <c r="H20" s="82">
        <v>2192058.1999999997</v>
      </c>
      <c r="I20" s="82">
        <v>3631804.536992705</v>
      </c>
      <c r="J20" s="83">
        <v>2.6568011456049412</v>
      </c>
    </row>
    <row r="21" spans="1:10" x14ac:dyDescent="0.35">
      <c r="A21" s="77" t="s">
        <v>65</v>
      </c>
      <c r="B21" s="79">
        <v>36898.585908948306</v>
      </c>
      <c r="C21" s="79"/>
      <c r="D21" s="79">
        <v>32431.232496180874</v>
      </c>
      <c r="E21" s="79">
        <v>10968.990472553214</v>
      </c>
      <c r="F21" s="79">
        <v>21937.980945106428</v>
      </c>
      <c r="G21" s="79">
        <v>36898.585908948306</v>
      </c>
      <c r="H21" s="79">
        <v>43400.222968734088</v>
      </c>
      <c r="I21" s="79">
        <v>-6501.6370597857822</v>
      </c>
      <c r="J21" s="80">
        <v>0.85019346411031993</v>
      </c>
    </row>
    <row r="22" spans="1:10" x14ac:dyDescent="0.35">
      <c r="A22" s="77" t="s">
        <v>66</v>
      </c>
      <c r="B22" s="79">
        <v>4437.219564807494</v>
      </c>
      <c r="C22" s="79"/>
      <c r="D22" s="79">
        <v>4378.6475038191256</v>
      </c>
      <c r="E22" s="79">
        <v>1480.959527446787</v>
      </c>
      <c r="F22" s="79">
        <v>2961.919054893574</v>
      </c>
      <c r="G22" s="79">
        <v>4437.219564807494</v>
      </c>
      <c r="H22" s="79">
        <v>5859.6070312659122</v>
      </c>
      <c r="I22" s="79">
        <v>-1422.3874664584182</v>
      </c>
      <c r="J22" s="80">
        <v>0.75725548507454687</v>
      </c>
    </row>
    <row r="23" spans="1:10" x14ac:dyDescent="0.35">
      <c r="A23" s="77" t="s">
        <v>67</v>
      </c>
      <c r="B23" s="79">
        <v>158000.40805382354</v>
      </c>
      <c r="C23" s="79"/>
      <c r="D23" s="79">
        <v>13284.19</v>
      </c>
      <c r="E23" s="79">
        <v>71557.5</v>
      </c>
      <c r="F23" s="79">
        <v>71557.5</v>
      </c>
      <c r="G23" s="79">
        <v>158000.40805382354</v>
      </c>
      <c r="H23" s="79">
        <v>84841.69</v>
      </c>
      <c r="I23" s="79">
        <v>73158.718053823541</v>
      </c>
      <c r="J23" s="80">
        <v>1.8622968030672602</v>
      </c>
    </row>
    <row r="24" spans="1:10" x14ac:dyDescent="0.35">
      <c r="A24" s="84" t="s">
        <v>68</v>
      </c>
      <c r="B24" s="79">
        <v>0</v>
      </c>
      <c r="C24" s="79"/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80"/>
    </row>
    <row r="25" spans="1:10" x14ac:dyDescent="0.35">
      <c r="A25" s="84" t="s">
        <v>69</v>
      </c>
      <c r="B25" s="79">
        <v>0</v>
      </c>
      <c r="C25" s="79"/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80"/>
    </row>
    <row r="26" spans="1:10" x14ac:dyDescent="0.35">
      <c r="A26" s="84" t="s">
        <v>70</v>
      </c>
      <c r="B26" s="79">
        <v>0</v>
      </c>
      <c r="C26" s="79"/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80"/>
    </row>
    <row r="27" spans="1:10" x14ac:dyDescent="0.35">
      <c r="A27" s="81" t="s">
        <v>71</v>
      </c>
      <c r="B27" s="82">
        <v>199336.21352757933</v>
      </c>
      <c r="C27" s="82">
        <v>0</v>
      </c>
      <c r="D27" s="82">
        <v>50094.07</v>
      </c>
      <c r="E27" s="82">
        <v>84007.45</v>
      </c>
      <c r="F27" s="82">
        <v>96457.4</v>
      </c>
      <c r="G27" s="82">
        <v>199336.21352757933</v>
      </c>
      <c r="H27" s="82">
        <v>134101.51999999999</v>
      </c>
      <c r="I27" s="82">
        <v>65234.693527579337</v>
      </c>
      <c r="J27" s="83">
        <v>1.4864575250718959</v>
      </c>
    </row>
    <row r="28" spans="1:10" x14ac:dyDescent="0.35">
      <c r="A28" s="85"/>
      <c r="B28" s="87"/>
      <c r="C28" s="87"/>
      <c r="D28" s="87"/>
      <c r="E28" s="87"/>
      <c r="F28" s="87"/>
      <c r="G28" s="87"/>
      <c r="H28" s="87"/>
      <c r="I28" s="87"/>
      <c r="J28" s="88"/>
    </row>
    <row r="29" spans="1:10" x14ac:dyDescent="0.35">
      <c r="A29" s="77" t="s">
        <v>156</v>
      </c>
      <c r="B29" s="89"/>
      <c r="C29" s="89"/>
      <c r="D29" s="90">
        <v>652667.30999999994</v>
      </c>
      <c r="E29" s="90"/>
      <c r="F29" s="89"/>
      <c r="G29" s="89">
        <v>0</v>
      </c>
      <c r="H29" s="89">
        <v>652667.30999999994</v>
      </c>
      <c r="I29" s="89">
        <v>-652667.30999999994</v>
      </c>
      <c r="J29" s="91"/>
    </row>
    <row r="30" spans="1:10" x14ac:dyDescent="0.35">
      <c r="A30" s="81" t="s">
        <v>157</v>
      </c>
      <c r="B30" s="92">
        <v>8291839.5057766829</v>
      </c>
      <c r="C30" s="92">
        <v>0</v>
      </c>
      <c r="D30" s="92">
        <v>1700933.7799999998</v>
      </c>
      <c r="E30" s="92">
        <v>2249395.92</v>
      </c>
      <c r="F30" s="92">
        <v>4667828.7666196851</v>
      </c>
      <c r="G30" s="92">
        <v>8291839.5057766829</v>
      </c>
      <c r="H30" s="92">
        <v>3950329.6999999997</v>
      </c>
      <c r="I30" s="92">
        <v>4341509.8057766845</v>
      </c>
      <c r="J30" s="83">
        <v>2.0990246727448301</v>
      </c>
    </row>
    <row r="31" spans="1:10" x14ac:dyDescent="0.35">
      <c r="A31" s="81" t="s">
        <v>158</v>
      </c>
      <c r="B31" s="92">
        <v>8092503.292249104</v>
      </c>
      <c r="C31" s="92">
        <v>0</v>
      </c>
      <c r="D31" s="92">
        <v>1650839.7099999997</v>
      </c>
      <c r="E31" s="92">
        <v>2165388.4699999997</v>
      </c>
      <c r="F31" s="92">
        <v>4571371.3666196847</v>
      </c>
      <c r="G31" s="92">
        <v>8092503.292249104</v>
      </c>
      <c r="H31" s="92">
        <v>3816228.1799999997</v>
      </c>
      <c r="I31" s="92">
        <v>4276275.1122491052</v>
      </c>
      <c r="J31" s="83">
        <v>2.1205501638136073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NSG 2021 Verified Summary</vt:lpstr>
      <vt:lpstr>NSG 2021 High Impact Measures</vt:lpstr>
      <vt:lpstr>NSG 2021 TRC Plan 3</vt:lpstr>
      <vt:lpstr>NSG 2021 TRC Plan 4</vt:lpstr>
      <vt:lpstr>NSG 2021 PACT Plan 3</vt:lpstr>
      <vt:lpstr>NSG 2021 PACT Plan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2022-08-03T17:39:50Z</dcterms:created>
  <dcterms:modified xsi:type="dcterms:W3CDTF">2022-10-12T20:16:00Z</dcterms:modified>
</cp:coreProperties>
</file>