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0/2020 Evaluation Drafts Posted on Website/"/>
    </mc:Choice>
  </mc:AlternateContent>
  <xr:revisionPtr revIDLastSave="0" documentId="8_{F7F3102B-0B4F-42CA-937F-8D88A03DFAF4}" xr6:coauthVersionLast="45" xr6:coauthVersionMax="45" xr10:uidLastSave="{00000000-0000-0000-0000-000000000000}"/>
  <bookViews>
    <workbookView xWindow="-110" yWindow="-110" windowWidth="19420" windowHeight="10420" xr2:uid="{5830E63C-12CF-46AE-A014-9E5B9227C7C7}"/>
  </bookViews>
  <sheets>
    <sheet name="2019 Verified Savings Summary" sheetId="4" r:id="rId1"/>
    <sheet name="2019 High Impact Measures" sheetId="3" r:id="rId2"/>
    <sheet name="2019 TRC" sheetId="2" r:id="rId3"/>
    <sheet name="2019 UCT"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3" l="1"/>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I3" i="3" s="1"/>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D39" i="3"/>
  <c r="E39" i="3" s="1"/>
  <c r="C39" i="3"/>
</calcChain>
</file>

<file path=xl/sharedStrings.xml><?xml version="1.0" encoding="utf-8"?>
<sst xmlns="http://schemas.openxmlformats.org/spreadsheetml/2006/main" count="282" uniqueCount="148">
  <si>
    <t>Utility Cost Test (UCT) Results for North Shore Gas, 2019 Programs, WACC Discount Rate</t>
  </si>
  <si>
    <t>Program</t>
  </si>
  <si>
    <t>Benefits</t>
  </si>
  <si>
    <t>Costs</t>
  </si>
  <si>
    <t>Utility Cost Test (UCT)</t>
  </si>
  <si>
    <t>Avoided Gas Savings</t>
  </si>
  <si>
    <t>Other Benefits</t>
  </si>
  <si>
    <t>Non-Incentive Costs</t>
  </si>
  <si>
    <t>Incentive Costs</t>
  </si>
  <si>
    <t>Incremental Costs (Net)</t>
  </si>
  <si>
    <t>UCT Benefits</t>
  </si>
  <si>
    <t>UCT Costs</t>
  </si>
  <si>
    <t>UCT Test Net Benefits</t>
  </si>
  <si>
    <t>UCT Test</t>
  </si>
  <si>
    <t>(a)</t>
  </si>
  <si>
    <t>(b)</t>
  </si>
  <si>
    <t>(c)</t>
  </si>
  <si>
    <t>(d)</t>
  </si>
  <si>
    <t>(e)</t>
  </si>
  <si>
    <t>(f)</t>
  </si>
  <si>
    <t>(g) =</t>
  </si>
  <si>
    <t>(h) =</t>
  </si>
  <si>
    <t>(i) =</t>
  </si>
  <si>
    <t>(k) =</t>
  </si>
  <si>
    <t>(d+e)</t>
  </si>
  <si>
    <t>(g-h)</t>
  </si>
  <si>
    <t>(g/h)</t>
  </si>
  <si>
    <t>Home Energy Jumpstart</t>
  </si>
  <si>
    <t>Home Energy Rebate</t>
  </si>
  <si>
    <t>Multi-Family</t>
  </si>
  <si>
    <t>Home Energy Reports</t>
  </si>
  <si>
    <t>Elementary Energy Education</t>
  </si>
  <si>
    <t>Residential Subtotal</t>
  </si>
  <si>
    <t>C&amp;I Prescriptive</t>
  </si>
  <si>
    <t>C&amp;I Custom</t>
  </si>
  <si>
    <t>PS Prescriptive</t>
  </si>
  <si>
    <t>PS Custom</t>
  </si>
  <si>
    <t>C&amp;I Gas Optimization</t>
  </si>
  <si>
    <t>Strategic Energy Management</t>
  </si>
  <si>
    <t>C&amp;I and PS Joint Retro-Commissioning</t>
  </si>
  <si>
    <t>C&amp;I and PS Joint New Construction</t>
  </si>
  <si>
    <t xml:space="preserve">Small Business </t>
  </si>
  <si>
    <t>Total C&amp;I and Public Sector</t>
  </si>
  <si>
    <t>Income Eligible - IHWAP-SF</t>
  </si>
  <si>
    <t>Income Eligible - IHWAP-MF</t>
  </si>
  <si>
    <t>Income Eligible - IEMS</t>
  </si>
  <si>
    <t>Income Eligible - PHES</t>
  </si>
  <si>
    <t>Income Eligible Total</t>
  </si>
  <si>
    <t>EEPS Portfolio Costs</t>
  </si>
  <si>
    <t>EEPS Portfolio</t>
  </si>
  <si>
    <t>Total Resource Cost Test (TRC) Results for North Shore Gas, 2019 Programs, Societal Discount Rate</t>
  </si>
  <si>
    <t>IL Total Resource Cost (TRC) Test</t>
  </si>
  <si>
    <t>Incremental Costs (Net)*</t>
  </si>
  <si>
    <t>IL TRC Benefits</t>
  </si>
  <si>
    <t>IL TRC Costs</t>
  </si>
  <si>
    <t>IL TRC Test Net Benefits</t>
  </si>
  <si>
    <t>IL TRC Test</t>
  </si>
  <si>
    <t>(b+c)</t>
  </si>
  <si>
    <t>(d+f)</t>
  </si>
  <si>
    <t>* Excess Incentives are the amount that incentives are greater than estimated incremental measure costs, and if present, should be added to non-incentive costs. Since IMCs are estimated using TRM, planning, and secondary research, the IMC estimates may not include all relevant and up-to-date installation and equipment costs for some programs. After reviewing data, we set IMC equal to incentives for Income Eligible and Direct Installation Programs if incentives were greater than the initial IMC estimate. Incentives are allocated to C&amp;I and Public Sector programs by gross therms and some programs appear to have excess incentives, however overall IMCs are greater than overall incentives for C&amp;I and PS programs prior to allocating.</t>
  </si>
  <si>
    <t>North Shore Gas 2019 High Impact Measure Summary</t>
  </si>
  <si>
    <t>Sector</t>
  </si>
  <si>
    <t>Measure Name (Standardized)</t>
  </si>
  <si>
    <t>Verified Gross Therms</t>
  </si>
  <si>
    <t>Verified Gross Lifetime Savings</t>
  </si>
  <si>
    <t>Measure
Life (Years)</t>
  </si>
  <si>
    <t>Non-Residential</t>
  </si>
  <si>
    <t>Steam Trap Replacement or Repair</t>
  </si>
  <si>
    <t>Residential</t>
  </si>
  <si>
    <t>Gas High Efficiency Furnace</t>
  </si>
  <si>
    <t>Advanced Thermostats</t>
  </si>
  <si>
    <t>Custom</t>
  </si>
  <si>
    <t>Process Boiler Tune-up</t>
  </si>
  <si>
    <t>Low Flow Showerheads</t>
  </si>
  <si>
    <t>Programmable Thermostats</t>
  </si>
  <si>
    <t>Air Sealing</t>
  </si>
  <si>
    <t>Duct Insulation and Sealing</t>
  </si>
  <si>
    <t>Pipe Insulation</t>
  </si>
  <si>
    <t>Low Flow Faucet Aerators</t>
  </si>
  <si>
    <t>High Efficiency Boiler</t>
  </si>
  <si>
    <t>Gas High Efficiency Boiler</t>
  </si>
  <si>
    <t>Kitchen Demand Ventilation Controls</t>
  </si>
  <si>
    <t>Space Heating Boiler Tune-up</t>
  </si>
  <si>
    <t>Ceiling/Attic Insulation</t>
  </si>
  <si>
    <t>DHW Tank Insulation</t>
  </si>
  <si>
    <t>Double Rack Oven</t>
  </si>
  <si>
    <t>Linkageless Controls</t>
  </si>
  <si>
    <t>Demand Controlled Ventilation</t>
  </si>
  <si>
    <t>Gas Water Heater</t>
  </si>
  <si>
    <t>Domestic Hot Water Pipe Insulation</t>
  </si>
  <si>
    <t>Shower Timer</t>
  </si>
  <si>
    <t>High Efficiency Pre-Rinse Spray Valve</t>
  </si>
  <si>
    <t>Basement Sidewall Insulation</t>
  </si>
  <si>
    <t>Wall Insulation</t>
  </si>
  <si>
    <t>Non-Res High Efficiency Furnace</t>
  </si>
  <si>
    <t>Water Heater Temperature Setback</t>
  </si>
  <si>
    <t>Portfolio</t>
  </si>
  <si>
    <t>Rank</t>
  </si>
  <si>
    <t>Share of Portfolio Gross</t>
  </si>
  <si>
    <t>Cumulative Gross</t>
  </si>
  <si>
    <t>North Shore Gas 2019 Verified Savings Summary</t>
  </si>
  <si>
    <t>Ex Ante Gross</t>
  </si>
  <si>
    <t>Realization Rate</t>
  </si>
  <si>
    <t>Verified Gross</t>
  </si>
  <si>
    <t>Deemed / Used</t>
  </si>
  <si>
    <t>Verified Net</t>
  </si>
  <si>
    <t>Actual Costs</t>
  </si>
  <si>
    <t>Participation</t>
  </si>
  <si>
    <t>Water Savings</t>
  </si>
  <si>
    <t>Verified Gross Weighted Average Measure Life</t>
  </si>
  <si>
    <t>Annual Energy Savings</t>
  </si>
  <si>
    <t>Energy Savings (Verified Gross / Ex Ante Gross)</t>
  </si>
  <si>
    <t>Lifetime Savings</t>
  </si>
  <si>
    <t>Net-to-Gross Ratio</t>
  </si>
  <si>
    <t>First Year Cost per First Year Annual Savings</t>
  </si>
  <si>
    <t>First Year Cost per Lifetime Savings</t>
  </si>
  <si>
    <t>Utility Program Costs</t>
  </si>
  <si>
    <t># Units</t>
  </si>
  <si>
    <t>Units Definition</t>
  </si>
  <si>
    <t>Annual Verified Net Water Savings</t>
  </si>
  <si>
    <t>Lifetime Verified Net Water Savings</t>
  </si>
  <si>
    <t>Years</t>
  </si>
  <si>
    <t>Therms</t>
  </si>
  <si>
    <t>%</t>
  </si>
  <si>
    <t>$/Therms</t>
  </si>
  <si>
    <t>$</t>
  </si>
  <si>
    <t>Gallons</t>
  </si>
  <si>
    <t>(c=d/b)</t>
  </si>
  <si>
    <t>(f=g/d)</t>
  </si>
  <si>
    <t>(g)</t>
  </si>
  <si>
    <t>(h)</t>
  </si>
  <si>
    <t>(i=k/g)</t>
  </si>
  <si>
    <t>(j=k/h)</t>
  </si>
  <si>
    <t>(k)</t>
  </si>
  <si>
    <t>(l)</t>
  </si>
  <si>
    <t>(m)</t>
  </si>
  <si>
    <t>(n)</t>
  </si>
  <si>
    <t>(o)</t>
  </si>
  <si>
    <t>(p=e/d)</t>
  </si>
  <si>
    <t>Participants</t>
  </si>
  <si>
    <t>Projects</t>
  </si>
  <si>
    <t>Kits Distributed</t>
  </si>
  <si>
    <t>Residential Total</t>
  </si>
  <si>
    <t>NA</t>
  </si>
  <si>
    <t>C&amp;I and Public Sector Total</t>
  </si>
  <si>
    <t>EEPS Program Total</t>
  </si>
  <si>
    <t>Other EEPS Portfolio Costs</t>
  </si>
  <si>
    <t>EEPS Portfolio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</si>
</sst>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quot;$&quot;* #,##0_);_(&quot;$&quot;* \(#,##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sz val="8"/>
      <color theme="1"/>
      <name val="Arial"/>
      <family val="2"/>
    </font>
    <font>
      <sz val="8"/>
      <name val="Arial"/>
      <family val="2"/>
    </font>
    <font>
      <b/>
      <sz val="14"/>
      <color theme="1"/>
      <name val="Calibri"/>
      <family val="2"/>
      <scheme val="minor"/>
    </font>
    <font>
      <b/>
      <sz val="10"/>
      <name val="Arial"/>
      <family val="2"/>
    </font>
    <font>
      <sz val="9"/>
      <name val="Arial"/>
      <family val="2"/>
    </font>
    <font>
      <b/>
      <sz val="14"/>
      <name val="Calibri"/>
      <family val="2"/>
      <scheme val="minor"/>
    </font>
    <font>
      <sz val="11"/>
      <color theme="1"/>
      <name val="Arial"/>
      <family val="2"/>
    </font>
    <font>
      <sz val="10"/>
      <color theme="1"/>
      <name val="Arial"/>
      <family val="2"/>
    </font>
    <font>
      <b/>
      <sz val="11"/>
      <color theme="1"/>
      <name val="Arial"/>
      <family val="2"/>
    </font>
    <font>
      <sz val="11"/>
      <name val="Arial"/>
      <family val="2"/>
    </font>
  </fonts>
  <fills count="7">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theme="4"/>
      </left>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theme="4"/>
      </bottom>
      <diagonal/>
    </border>
    <border>
      <left style="thin">
        <color indexed="64"/>
      </left>
      <right/>
      <top style="medium">
        <color indexed="64"/>
      </top>
      <bottom style="thin">
        <color theme="4"/>
      </bottom>
      <diagonal/>
    </border>
    <border>
      <left/>
      <right style="thin">
        <color indexed="64"/>
      </right>
      <top style="medium">
        <color indexed="64"/>
      </top>
      <bottom style="thin">
        <color theme="4"/>
      </bottom>
      <diagonal/>
    </border>
    <border>
      <left/>
      <right/>
      <top style="medium">
        <color indexed="64"/>
      </top>
      <bottom style="thin">
        <color theme="4"/>
      </bottom>
      <diagonal/>
    </border>
    <border>
      <left style="thin">
        <color indexed="64"/>
      </left>
      <right style="thin">
        <color indexed="64"/>
      </right>
      <top style="thin">
        <color theme="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0" xfId="0" quotePrefix="1" applyFont="1" applyFill="1" applyAlignment="1">
      <alignment horizontal="center" vertical="center" wrapText="1"/>
    </xf>
    <xf numFmtId="0" fontId="7" fillId="3" borderId="17" xfId="0" quotePrefix="1" applyFont="1" applyFill="1" applyBorder="1" applyAlignment="1">
      <alignment horizontal="center" vertical="center" wrapText="1"/>
    </xf>
    <xf numFmtId="0" fontId="8" fillId="0" borderId="18" xfId="0" applyFont="1" applyBorder="1" applyAlignment="1">
      <alignment vertical="center"/>
    </xf>
    <xf numFmtId="164" fontId="8" fillId="0" borderId="18" xfId="2" applyNumberFormat="1" applyFont="1" applyBorder="1" applyAlignment="1">
      <alignment vertical="center"/>
    </xf>
    <xf numFmtId="165" fontId="8" fillId="0" borderId="18" xfId="1" applyNumberFormat="1" applyFont="1" applyBorder="1" applyAlignment="1">
      <alignment vertical="center"/>
    </xf>
    <xf numFmtId="0" fontId="8" fillId="2" borderId="18" xfId="0" applyFont="1" applyFill="1" applyBorder="1" applyAlignment="1">
      <alignment vertical="center"/>
    </xf>
    <xf numFmtId="164" fontId="8" fillId="2" borderId="18" xfId="2" applyNumberFormat="1" applyFont="1" applyFill="1" applyBorder="1" applyAlignment="1">
      <alignment vertical="center"/>
    </xf>
    <xf numFmtId="165" fontId="8" fillId="2" borderId="18" xfId="1" applyNumberFormat="1" applyFont="1" applyFill="1" applyBorder="1" applyAlignment="1">
      <alignment vertical="center"/>
    </xf>
    <xf numFmtId="0" fontId="9" fillId="0" borderId="18" xfId="0" applyFont="1" applyBorder="1" applyAlignment="1">
      <alignment vertical="center"/>
    </xf>
    <xf numFmtId="0" fontId="9" fillId="4" borderId="18" xfId="0" applyFont="1" applyFill="1" applyBorder="1" applyAlignment="1">
      <alignment vertical="center"/>
    </xf>
    <xf numFmtId="164" fontId="8" fillId="4" borderId="18" xfId="2" applyNumberFormat="1" applyFont="1" applyFill="1" applyBorder="1" applyAlignment="1">
      <alignment vertical="center"/>
    </xf>
    <xf numFmtId="165" fontId="8" fillId="4" borderId="18" xfId="1" applyNumberFormat="1" applyFont="1" applyFill="1" applyBorder="1" applyAlignment="1">
      <alignment vertical="center"/>
    </xf>
    <xf numFmtId="164" fontId="8" fillId="0" borderId="18" xfId="0" applyNumberFormat="1" applyFont="1" applyBorder="1" applyAlignment="1">
      <alignment vertical="center"/>
    </xf>
    <xf numFmtId="164" fontId="8" fillId="0" borderId="18" xfId="2" applyNumberFormat="1" applyFont="1" applyFill="1" applyBorder="1" applyAlignment="1">
      <alignment vertical="center"/>
    </xf>
    <xf numFmtId="165" fontId="8" fillId="0" borderId="18" xfId="1" applyNumberFormat="1" applyFont="1" applyFill="1" applyBorder="1" applyAlignment="1">
      <alignment vertical="center"/>
    </xf>
    <xf numFmtId="164" fontId="8" fillId="2" borderId="18" xfId="0" applyNumberFormat="1" applyFont="1" applyFill="1" applyBorder="1" applyAlignment="1">
      <alignment vertical="center"/>
    </xf>
    <xf numFmtId="164" fontId="8" fillId="0" borderId="18" xfId="2" quotePrefix="1" applyNumberFormat="1" applyFont="1" applyBorder="1" applyAlignment="1">
      <alignment vertical="center"/>
    </xf>
    <xf numFmtId="164" fontId="8" fillId="4" borderId="18" xfId="2" quotePrefix="1" applyNumberFormat="1" applyFont="1" applyFill="1" applyBorder="1" applyAlignment="1">
      <alignment vertical="center"/>
    </xf>
    <xf numFmtId="0" fontId="11" fillId="3" borderId="18" xfId="0" applyFont="1" applyFill="1" applyBorder="1" applyAlignment="1">
      <alignment horizontal="left" vertical="center" wrapText="1" readingOrder="1"/>
    </xf>
    <xf numFmtId="166" fontId="11" fillId="3" borderId="18" xfId="1" applyNumberFormat="1" applyFont="1" applyFill="1" applyBorder="1" applyAlignment="1">
      <alignment horizontal="right" vertical="center" wrapText="1" readingOrder="1"/>
    </xf>
    <xf numFmtId="165" fontId="11" fillId="3" borderId="18" xfId="1" applyNumberFormat="1" applyFont="1" applyFill="1" applyBorder="1" applyAlignment="1">
      <alignment horizontal="right" vertical="center" wrapText="1" readingOrder="1"/>
    </xf>
    <xf numFmtId="0" fontId="12" fillId="0" borderId="18" xfId="0" applyFont="1" applyBorder="1" applyAlignment="1">
      <alignment horizontal="left"/>
    </xf>
    <xf numFmtId="0" fontId="0" fillId="0" borderId="18" xfId="0" applyBorder="1"/>
    <xf numFmtId="166" fontId="0" fillId="0" borderId="18" xfId="1" applyNumberFormat="1" applyFont="1" applyFill="1" applyBorder="1"/>
    <xf numFmtId="165" fontId="0" fillId="0" borderId="18" xfId="1" applyNumberFormat="1" applyFont="1" applyFill="1" applyBorder="1"/>
    <xf numFmtId="166" fontId="0" fillId="0" borderId="18" xfId="0" applyNumberFormat="1" applyBorder="1"/>
    <xf numFmtId="165" fontId="0" fillId="0" borderId="18" xfId="1" applyNumberFormat="1" applyFont="1" applyBorder="1"/>
    <xf numFmtId="0" fontId="2" fillId="0" borderId="18" xfId="0" applyFont="1" applyBorder="1" applyAlignment="1">
      <alignment horizontal="right" wrapText="1"/>
    </xf>
    <xf numFmtId="9" fontId="0" fillId="0" borderId="18" xfId="3" applyFont="1" applyBorder="1"/>
    <xf numFmtId="9" fontId="0" fillId="0" borderId="18" xfId="0" applyNumberFormat="1" applyBorder="1"/>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xf>
    <xf numFmtId="43" fontId="3" fillId="5" borderId="22" xfId="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8" xfId="0" applyFont="1" applyBorder="1" applyAlignment="1">
      <alignment horizontal="center" vertical="center" wrapText="1"/>
    </xf>
    <xf numFmtId="0" fontId="16" fillId="6" borderId="19" xfId="0" applyFont="1" applyFill="1" applyBorder="1" applyAlignment="1">
      <alignment horizontal="center" vertical="center"/>
    </xf>
    <xf numFmtId="0" fontId="16" fillId="6" borderId="20" xfId="0" applyFont="1" applyFill="1" applyBorder="1" applyAlignment="1">
      <alignment horizontal="center" vertical="center"/>
    </xf>
    <xf numFmtId="0" fontId="14" fillId="0" borderId="18" xfId="0" applyFont="1" applyBorder="1" applyAlignment="1">
      <alignment vertical="center"/>
    </xf>
    <xf numFmtId="166" fontId="14" fillId="0" borderId="18" xfId="1" applyNumberFormat="1" applyFont="1" applyFill="1" applyBorder="1" applyAlignment="1">
      <alignment vertical="center"/>
    </xf>
    <xf numFmtId="9" fontId="14" fillId="0" borderId="18" xfId="3" applyFont="1" applyFill="1" applyBorder="1" applyAlignment="1">
      <alignment vertical="center"/>
    </xf>
    <xf numFmtId="44" fontId="14" fillId="0" borderId="3" xfId="2" applyFont="1" applyFill="1" applyBorder="1" applyAlignment="1">
      <alignment vertical="center"/>
    </xf>
    <xf numFmtId="167" fontId="14" fillId="0" borderId="18" xfId="2" applyNumberFormat="1" applyFont="1" applyFill="1" applyBorder="1" applyAlignment="1">
      <alignment vertical="center"/>
    </xf>
    <xf numFmtId="166" fontId="14" fillId="0" borderId="18" xfId="1" quotePrefix="1" applyNumberFormat="1" applyFont="1" applyFill="1" applyBorder="1" applyAlignment="1">
      <alignment vertical="center"/>
    </xf>
    <xf numFmtId="165" fontId="14" fillId="0" borderId="18" xfId="1" applyNumberFormat="1" applyFont="1" applyFill="1" applyBorder="1" applyAlignment="1">
      <alignment vertical="center"/>
    </xf>
    <xf numFmtId="0" fontId="17" fillId="0" borderId="18" xfId="0" applyFont="1" applyBorder="1" applyAlignment="1">
      <alignment vertical="center"/>
    </xf>
    <xf numFmtId="166" fontId="17" fillId="0" borderId="18" xfId="1" applyNumberFormat="1" applyFont="1" applyFill="1" applyBorder="1" applyAlignment="1">
      <alignment vertical="center"/>
    </xf>
    <xf numFmtId="0" fontId="16" fillId="4" borderId="18" xfId="0" applyFont="1" applyFill="1" applyBorder="1" applyAlignment="1">
      <alignment horizontal="center" vertical="center" wrapText="1"/>
    </xf>
    <xf numFmtId="166" fontId="14" fillId="4" borderId="18" xfId="0" applyNumberFormat="1" applyFont="1" applyFill="1" applyBorder="1" applyAlignment="1">
      <alignment horizontal="center" vertical="center" wrapText="1"/>
    </xf>
    <xf numFmtId="9" fontId="14" fillId="4" borderId="18" xfId="3" applyFont="1" applyFill="1" applyBorder="1" applyAlignment="1">
      <alignment vertical="center"/>
    </xf>
    <xf numFmtId="166" fontId="14" fillId="4" borderId="18" xfId="0" applyNumberFormat="1" applyFont="1" applyFill="1" applyBorder="1" applyAlignment="1">
      <alignment vertical="center"/>
    </xf>
    <xf numFmtId="44" fontId="14" fillId="4" borderId="18" xfId="2" applyFont="1" applyFill="1" applyBorder="1" applyAlignment="1">
      <alignment vertical="center"/>
    </xf>
    <xf numFmtId="167" fontId="17" fillId="4" borderId="18" xfId="2" applyNumberFormat="1" applyFont="1" applyFill="1" applyBorder="1" applyAlignment="1">
      <alignment horizontal="right" vertical="center"/>
    </xf>
    <xf numFmtId="166" fontId="14" fillId="4" borderId="18" xfId="0" applyNumberFormat="1" applyFont="1" applyFill="1" applyBorder="1" applyAlignment="1">
      <alignment horizontal="center" vertical="center"/>
    </xf>
    <xf numFmtId="0" fontId="14" fillId="4" borderId="18" xfId="0" applyFont="1" applyFill="1" applyBorder="1" applyAlignment="1">
      <alignment vertical="center"/>
    </xf>
    <xf numFmtId="165" fontId="14" fillId="4" borderId="18" xfId="1" applyNumberFormat="1" applyFont="1" applyFill="1" applyBorder="1" applyAlignment="1">
      <alignment vertical="center"/>
    </xf>
    <xf numFmtId="0" fontId="16" fillId="6" borderId="18" xfId="0" applyFont="1" applyFill="1" applyBorder="1" applyAlignment="1">
      <alignment horizontal="right" vertical="center" wrapText="1"/>
    </xf>
    <xf numFmtId="166" fontId="14" fillId="6" borderId="18" xfId="0" applyNumberFormat="1" applyFont="1" applyFill="1" applyBorder="1" applyAlignment="1">
      <alignment vertical="center"/>
    </xf>
    <xf numFmtId="9" fontId="14" fillId="6" borderId="18" xfId="3" applyFont="1" applyFill="1" applyBorder="1" applyAlignment="1">
      <alignment vertical="center"/>
    </xf>
    <xf numFmtId="44" fontId="14" fillId="6" borderId="18" xfId="2" applyFont="1" applyFill="1" applyBorder="1" applyAlignment="1">
      <alignment vertical="center"/>
    </xf>
    <xf numFmtId="167" fontId="14" fillId="6" borderId="18" xfId="2" applyNumberFormat="1" applyFont="1" applyFill="1" applyBorder="1" applyAlignment="1">
      <alignment horizontal="right" vertical="center"/>
    </xf>
    <xf numFmtId="166" fontId="14" fillId="6" borderId="18" xfId="0" applyNumberFormat="1" applyFont="1" applyFill="1" applyBorder="1" applyAlignment="1">
      <alignment horizontal="center" vertical="center"/>
    </xf>
    <xf numFmtId="0" fontId="14" fillId="6" borderId="18" xfId="0" applyFont="1" applyFill="1" applyBorder="1" applyAlignment="1">
      <alignment vertical="center"/>
    </xf>
    <xf numFmtId="165" fontId="14" fillId="6" borderId="18" xfId="1" applyNumberFormat="1" applyFont="1" applyFill="1" applyBorder="1" applyAlignment="1">
      <alignment vertical="center"/>
    </xf>
    <xf numFmtId="166" fontId="14" fillId="6" borderId="18" xfId="0" applyNumberFormat="1" applyFont="1" applyFill="1" applyBorder="1" applyAlignment="1">
      <alignment horizontal="center" vertical="center" wrapText="1"/>
    </xf>
    <xf numFmtId="167" fontId="17" fillId="6" borderId="18" xfId="2" applyNumberFormat="1" applyFont="1" applyFill="1" applyBorder="1" applyAlignment="1">
      <alignment horizontal="right" vertical="center"/>
    </xf>
    <xf numFmtId="0" fontId="16" fillId="5" borderId="18" xfId="0" applyFont="1" applyFill="1" applyBorder="1" applyAlignment="1">
      <alignment horizontal="right" vertical="center"/>
    </xf>
    <xf numFmtId="166" fontId="14" fillId="5" borderId="18" xfId="0" applyNumberFormat="1" applyFont="1" applyFill="1" applyBorder="1" applyAlignment="1">
      <alignment horizontal="center" vertical="center" wrapText="1"/>
    </xf>
    <xf numFmtId="9" fontId="14" fillId="5" borderId="18" xfId="3" applyFont="1" applyFill="1" applyBorder="1" applyAlignment="1">
      <alignment vertical="center"/>
    </xf>
    <xf numFmtId="44" fontId="14" fillId="5" borderId="18" xfId="2" applyFont="1" applyFill="1" applyBorder="1" applyAlignment="1">
      <alignment vertical="center"/>
    </xf>
    <xf numFmtId="167" fontId="14" fillId="5" borderId="18" xfId="2" applyNumberFormat="1" applyFont="1" applyFill="1" applyBorder="1" applyAlignment="1">
      <alignment horizontal="center" vertical="center" wrapText="1"/>
    </xf>
    <xf numFmtId="166" fontId="14" fillId="5" borderId="18" xfId="0" applyNumberFormat="1" applyFont="1" applyFill="1" applyBorder="1" applyAlignment="1">
      <alignment horizontal="center" vertical="center"/>
    </xf>
    <xf numFmtId="0" fontId="14" fillId="5" borderId="18" xfId="0" applyFont="1" applyFill="1" applyBorder="1" applyAlignment="1">
      <alignment vertical="center"/>
    </xf>
    <xf numFmtId="165" fontId="14" fillId="5" borderId="18" xfId="1" applyNumberFormat="1" applyFont="1" applyFill="1" applyBorder="1" applyAlignment="1">
      <alignment vertical="center"/>
    </xf>
    <xf numFmtId="0" fontId="14" fillId="6" borderId="18" xfId="0" applyFont="1" applyFill="1" applyBorder="1" applyAlignment="1">
      <alignment horizontal="left" vertical="center" wrapText="1"/>
    </xf>
    <xf numFmtId="0" fontId="16" fillId="6" borderId="18" xfId="0" applyFont="1" applyFill="1" applyBorder="1" applyAlignment="1">
      <alignment horizontal="left" vertical="center" wrapText="1"/>
    </xf>
    <xf numFmtId="166" fontId="16" fillId="5" borderId="18" xfId="0" applyNumberFormat="1" applyFont="1" applyFill="1" applyBorder="1" applyAlignment="1">
      <alignment vertical="center"/>
    </xf>
    <xf numFmtId="9" fontId="16" fillId="5" borderId="18" xfId="3" applyFont="1" applyFill="1" applyBorder="1" applyAlignment="1">
      <alignment vertical="center"/>
    </xf>
    <xf numFmtId="44" fontId="16" fillId="5" borderId="18" xfId="2" applyFont="1" applyFill="1" applyBorder="1" applyAlignment="1">
      <alignment vertical="center"/>
    </xf>
    <xf numFmtId="167" fontId="16" fillId="5" borderId="18" xfId="2" applyNumberFormat="1" applyFont="1" applyFill="1" applyBorder="1" applyAlignment="1">
      <alignment horizontal="right" vertical="center"/>
    </xf>
    <xf numFmtId="166" fontId="16" fillId="5" borderId="18" xfId="0" applyNumberFormat="1" applyFont="1" applyFill="1" applyBorder="1" applyAlignment="1">
      <alignment horizontal="center" vertical="center"/>
    </xf>
    <xf numFmtId="0" fontId="16" fillId="5" borderId="18" xfId="0" applyFont="1" applyFill="1" applyBorder="1" applyAlignment="1">
      <alignment vertical="center"/>
    </xf>
    <xf numFmtId="165" fontId="16" fillId="5" borderId="18" xfId="1" applyNumberFormat="1" applyFont="1" applyFill="1" applyBorder="1" applyAlignment="1">
      <alignmen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4" fillId="0" borderId="3" xfId="0" applyFont="1" applyBorder="1" applyAlignment="1">
      <alignment horizontal="center"/>
    </xf>
    <xf numFmtId="0" fontId="14" fillId="0" borderId="15" xfId="0" applyFont="1" applyBorder="1" applyAlignment="1">
      <alignment horizontal="center"/>
    </xf>
    <xf numFmtId="0" fontId="14" fillId="0" borderId="22" xfId="0" applyFont="1" applyBorder="1" applyAlignment="1">
      <alignment horizontal="center"/>
    </xf>
    <xf numFmtId="0" fontId="3" fillId="5" borderId="19"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0"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22" xfId="0" applyFont="1" applyBorder="1" applyAlignment="1">
      <alignment horizontal="center" vertical="center" wrapText="1"/>
    </xf>
    <xf numFmtId="43" fontId="15" fillId="0" borderId="3" xfId="1" applyFont="1" applyBorder="1" applyAlignment="1">
      <alignment horizontal="center" vertical="center" wrapText="1"/>
    </xf>
    <xf numFmtId="43" fontId="15" fillId="0" borderId="22" xfId="1" applyFont="1" applyBorder="1" applyAlignment="1">
      <alignment horizontal="center" vertical="center" wrapText="1"/>
    </xf>
    <xf numFmtId="0" fontId="10" fillId="0" borderId="18" xfId="0" applyFont="1" applyBorder="1" applyAlignment="1">
      <alignment horizontal="center" vertical="center"/>
    </xf>
    <xf numFmtId="0" fontId="7" fillId="3" borderId="13"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8"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83856-F51B-4D12-B400-F2491B44DBA1}">
  <dimension ref="A1:P30"/>
  <sheetViews>
    <sheetView tabSelected="1" workbookViewId="0">
      <selection sqref="A1:P1"/>
    </sheetView>
  </sheetViews>
  <sheetFormatPr defaultRowHeight="14.5" x14ac:dyDescent="0.35"/>
  <cols>
    <col min="1" max="1" width="39.1796875" customWidth="1"/>
    <col min="2" max="2" width="20.453125" customWidth="1"/>
    <col min="3" max="3" width="17.7265625" customWidth="1"/>
    <col min="4" max="4" width="15.81640625" customWidth="1"/>
    <col min="5" max="5" width="15" customWidth="1"/>
    <col min="6" max="6" width="14.7265625" customWidth="1"/>
    <col min="7" max="7" width="14.81640625" customWidth="1"/>
    <col min="8" max="11" width="15.7265625" customWidth="1"/>
    <col min="12" max="12" width="11.26953125" customWidth="1"/>
    <col min="13" max="13" width="17.7265625" customWidth="1"/>
    <col min="14" max="14" width="14.81640625" customWidth="1"/>
    <col min="15" max="15" width="16" customWidth="1"/>
    <col min="16" max="16" width="19.7265625" customWidth="1"/>
  </cols>
  <sheetData>
    <row r="1" spans="1:16" ht="18.5" x14ac:dyDescent="0.35">
      <c r="A1" s="90" t="s">
        <v>100</v>
      </c>
      <c r="B1" s="91"/>
      <c r="C1" s="92"/>
      <c r="D1" s="92"/>
      <c r="E1" s="92"/>
      <c r="F1" s="92"/>
      <c r="G1" s="92"/>
      <c r="H1" s="92"/>
      <c r="I1" s="92"/>
      <c r="J1" s="92"/>
      <c r="K1" s="92"/>
      <c r="L1" s="92"/>
      <c r="M1" s="92"/>
      <c r="N1" s="92"/>
      <c r="O1" s="92"/>
      <c r="P1" s="93"/>
    </row>
    <row r="2" spans="1:16" ht="39" x14ac:dyDescent="0.35">
      <c r="A2" s="94"/>
      <c r="B2" s="38" t="s">
        <v>101</v>
      </c>
      <c r="C2" s="38" t="s">
        <v>102</v>
      </c>
      <c r="D2" s="97" t="s">
        <v>103</v>
      </c>
      <c r="E2" s="98"/>
      <c r="F2" s="38" t="s">
        <v>104</v>
      </c>
      <c r="G2" s="97" t="s">
        <v>105</v>
      </c>
      <c r="H2" s="99"/>
      <c r="I2" s="99"/>
      <c r="J2" s="98"/>
      <c r="K2" s="39" t="s">
        <v>106</v>
      </c>
      <c r="L2" s="97" t="s">
        <v>107</v>
      </c>
      <c r="M2" s="98"/>
      <c r="N2" s="97" t="s">
        <v>108</v>
      </c>
      <c r="O2" s="98"/>
      <c r="P2" s="40" t="s">
        <v>109</v>
      </c>
    </row>
    <row r="3" spans="1:16" ht="37.5" x14ac:dyDescent="0.35">
      <c r="A3" s="95"/>
      <c r="B3" s="41" t="s">
        <v>110</v>
      </c>
      <c r="C3" s="41" t="s">
        <v>111</v>
      </c>
      <c r="D3" s="41" t="s">
        <v>110</v>
      </c>
      <c r="E3" s="41" t="s">
        <v>112</v>
      </c>
      <c r="F3" s="41" t="s">
        <v>113</v>
      </c>
      <c r="G3" s="41" t="s">
        <v>110</v>
      </c>
      <c r="H3" s="41" t="s">
        <v>112</v>
      </c>
      <c r="I3" s="41" t="s">
        <v>114</v>
      </c>
      <c r="J3" s="41" t="s">
        <v>115</v>
      </c>
      <c r="K3" s="41" t="s">
        <v>116</v>
      </c>
      <c r="L3" s="100" t="s">
        <v>117</v>
      </c>
      <c r="M3" s="100" t="s">
        <v>118</v>
      </c>
      <c r="N3" s="41" t="s">
        <v>119</v>
      </c>
      <c r="O3" s="41" t="s">
        <v>120</v>
      </c>
      <c r="P3" s="102" t="s">
        <v>121</v>
      </c>
    </row>
    <row r="4" spans="1:16" x14ac:dyDescent="0.35">
      <c r="A4" s="96"/>
      <c r="B4" s="42" t="s">
        <v>122</v>
      </c>
      <c r="C4" s="42" t="s">
        <v>123</v>
      </c>
      <c r="D4" s="42" t="s">
        <v>122</v>
      </c>
      <c r="E4" s="42" t="s">
        <v>122</v>
      </c>
      <c r="F4" s="42" t="s">
        <v>123</v>
      </c>
      <c r="G4" s="42" t="s">
        <v>122</v>
      </c>
      <c r="H4" s="42" t="s">
        <v>122</v>
      </c>
      <c r="I4" s="42" t="s">
        <v>124</v>
      </c>
      <c r="J4" s="42" t="s">
        <v>124</v>
      </c>
      <c r="K4" s="42" t="s">
        <v>125</v>
      </c>
      <c r="L4" s="101"/>
      <c r="M4" s="101"/>
      <c r="N4" s="42" t="s">
        <v>126</v>
      </c>
      <c r="O4" s="42" t="s">
        <v>126</v>
      </c>
      <c r="P4" s="103"/>
    </row>
    <row r="5" spans="1:16" x14ac:dyDescent="0.35">
      <c r="A5" s="43" t="s">
        <v>14</v>
      </c>
      <c r="B5" s="44" t="s">
        <v>15</v>
      </c>
      <c r="C5" s="43" t="s">
        <v>127</v>
      </c>
      <c r="D5" s="43" t="s">
        <v>17</v>
      </c>
      <c r="E5" s="44" t="s">
        <v>18</v>
      </c>
      <c r="F5" s="43" t="s">
        <v>128</v>
      </c>
      <c r="G5" s="44" t="s">
        <v>129</v>
      </c>
      <c r="H5" s="43" t="s">
        <v>130</v>
      </c>
      <c r="I5" s="44" t="s">
        <v>131</v>
      </c>
      <c r="J5" s="44" t="s">
        <v>132</v>
      </c>
      <c r="K5" s="44" t="s">
        <v>133</v>
      </c>
      <c r="L5" s="44" t="s">
        <v>134</v>
      </c>
      <c r="M5" s="44" t="s">
        <v>135</v>
      </c>
      <c r="N5" s="44" t="s">
        <v>136</v>
      </c>
      <c r="O5" s="44" t="s">
        <v>137</v>
      </c>
      <c r="P5" s="43" t="s">
        <v>138</v>
      </c>
    </row>
    <row r="6" spans="1:16" x14ac:dyDescent="0.35">
      <c r="A6" s="45" t="s">
        <v>27</v>
      </c>
      <c r="B6" s="46">
        <v>51679</v>
      </c>
      <c r="C6" s="47">
        <v>0.97503821668375934</v>
      </c>
      <c r="D6" s="46">
        <v>50389</v>
      </c>
      <c r="E6" s="46">
        <v>358827</v>
      </c>
      <c r="F6" s="47">
        <v>0.90966282323522996</v>
      </c>
      <c r="G6" s="46">
        <v>45837</v>
      </c>
      <c r="H6" s="46">
        <v>344363</v>
      </c>
      <c r="I6" s="48">
        <v>3.0440478216288147</v>
      </c>
      <c r="J6" s="48">
        <v>0.40518296100335982</v>
      </c>
      <c r="K6" s="49">
        <v>139530.01999999999</v>
      </c>
      <c r="L6" s="46">
        <v>1394</v>
      </c>
      <c r="M6" s="45" t="s">
        <v>139</v>
      </c>
      <c r="N6" s="50">
        <v>2475517.1126912958</v>
      </c>
      <c r="O6" s="46">
        <v>24755171.126912963</v>
      </c>
      <c r="P6" s="51">
        <v>7.1211375498620733</v>
      </c>
    </row>
    <row r="7" spans="1:16" x14ac:dyDescent="0.35">
      <c r="A7" s="52" t="s">
        <v>28</v>
      </c>
      <c r="B7" s="46">
        <v>449519</v>
      </c>
      <c r="C7" s="47">
        <v>1.0019798940645446</v>
      </c>
      <c r="D7" s="46">
        <v>450409</v>
      </c>
      <c r="E7" s="46">
        <v>7526173.3317004424</v>
      </c>
      <c r="F7" s="47">
        <v>0.76835720422993325</v>
      </c>
      <c r="G7" s="46">
        <v>346075</v>
      </c>
      <c r="H7" s="46">
        <v>5498985.2750799954</v>
      </c>
      <c r="I7" s="48">
        <v>2.8929536083218954</v>
      </c>
      <c r="J7" s="48">
        <v>0.18206612127824537</v>
      </c>
      <c r="K7" s="49">
        <v>1001178.9199999999</v>
      </c>
      <c r="L7" s="46">
        <v>3523</v>
      </c>
      <c r="M7" s="45" t="s">
        <v>139</v>
      </c>
      <c r="N7" s="46">
        <v>0</v>
      </c>
      <c r="O7" s="46">
        <v>0</v>
      </c>
      <c r="P7" s="51">
        <v>16.709642417670256</v>
      </c>
    </row>
    <row r="8" spans="1:16" x14ac:dyDescent="0.35">
      <c r="A8" s="52" t="s">
        <v>29</v>
      </c>
      <c r="B8" s="46">
        <v>62845</v>
      </c>
      <c r="C8" s="47">
        <v>0.97368127933805393</v>
      </c>
      <c r="D8" s="46">
        <v>61191</v>
      </c>
      <c r="E8" s="46">
        <v>734292.5</v>
      </c>
      <c r="F8" s="47">
        <v>0.92273373535323822</v>
      </c>
      <c r="G8" s="46">
        <v>56463</v>
      </c>
      <c r="H8" s="46">
        <v>674661</v>
      </c>
      <c r="I8" s="48">
        <v>4.546579529957671</v>
      </c>
      <c r="J8" s="48">
        <v>0.38050742521058722</v>
      </c>
      <c r="K8" s="49">
        <v>256713.52</v>
      </c>
      <c r="L8" s="46">
        <v>783</v>
      </c>
      <c r="M8" s="45" t="s">
        <v>140</v>
      </c>
      <c r="N8" s="46">
        <v>1580308.5871065764</v>
      </c>
      <c r="O8" s="46">
        <v>15790736.838078273</v>
      </c>
      <c r="P8" s="51">
        <v>12.000008171136278</v>
      </c>
    </row>
    <row r="9" spans="1:16" x14ac:dyDescent="0.35">
      <c r="A9" s="52" t="s">
        <v>30</v>
      </c>
      <c r="B9" s="46">
        <v>456028</v>
      </c>
      <c r="C9" s="47">
        <v>1.5293929320129467</v>
      </c>
      <c r="D9" s="46">
        <v>697446</v>
      </c>
      <c r="E9" s="46">
        <v>3487230</v>
      </c>
      <c r="F9" s="47">
        <v>1</v>
      </c>
      <c r="G9" s="46">
        <v>697446</v>
      </c>
      <c r="H9" s="46">
        <v>3487230</v>
      </c>
      <c r="I9" s="48">
        <v>0.38342148352704014</v>
      </c>
      <c r="J9" s="48">
        <v>7.6684296705408023E-2</v>
      </c>
      <c r="K9" s="49">
        <v>267415.78000000003</v>
      </c>
      <c r="L9" s="46">
        <v>59203</v>
      </c>
      <c r="M9" s="45" t="s">
        <v>139</v>
      </c>
      <c r="N9" s="46">
        <v>0</v>
      </c>
      <c r="O9" s="46">
        <v>0</v>
      </c>
      <c r="P9" s="51">
        <v>5</v>
      </c>
    </row>
    <row r="10" spans="1:16" x14ac:dyDescent="0.35">
      <c r="A10" s="45" t="s">
        <v>31</v>
      </c>
      <c r="B10" s="46">
        <v>32732.11111953382</v>
      </c>
      <c r="C10" s="47">
        <v>1.129979415145282</v>
      </c>
      <c r="D10" s="46">
        <v>36986.611779321211</v>
      </c>
      <c r="E10" s="46">
        <v>349804.71943696053</v>
      </c>
      <c r="F10" s="47">
        <v>1</v>
      </c>
      <c r="G10" s="46">
        <v>36986.611779321211</v>
      </c>
      <c r="H10" s="46">
        <v>349804.71943696053</v>
      </c>
      <c r="I10" s="48">
        <v>0.96957759239925023</v>
      </c>
      <c r="J10" s="48">
        <v>0.10251831381155138</v>
      </c>
      <c r="K10" s="49">
        <v>35861.390000000007</v>
      </c>
      <c r="L10" s="46">
        <v>2048</v>
      </c>
      <c r="M10" s="45" t="s">
        <v>141</v>
      </c>
      <c r="N10" s="46">
        <v>7491442.8691399433</v>
      </c>
      <c r="O10" s="46">
        <v>71384150.131186873</v>
      </c>
      <c r="P10" s="51">
        <v>9.4576037817157488</v>
      </c>
    </row>
    <row r="11" spans="1:16" x14ac:dyDescent="0.35">
      <c r="A11" s="45" t="s">
        <v>33</v>
      </c>
      <c r="B11" s="46">
        <v>653218</v>
      </c>
      <c r="C11" s="47">
        <v>1.0000091852949551</v>
      </c>
      <c r="D11" s="46">
        <v>653224</v>
      </c>
      <c r="E11" s="46">
        <v>3905057</v>
      </c>
      <c r="F11" s="47">
        <v>0.79000006123473721</v>
      </c>
      <c r="G11" s="46">
        <v>516047</v>
      </c>
      <c r="H11" s="46">
        <v>3084996</v>
      </c>
      <c r="I11" s="48">
        <v>0.96898294552187303</v>
      </c>
      <c r="J11" s="48">
        <v>0.16208797096907937</v>
      </c>
      <c r="K11" s="49">
        <v>500040.74208772602</v>
      </c>
      <c r="L11" s="46">
        <v>6</v>
      </c>
      <c r="M11" s="45" t="s">
        <v>140</v>
      </c>
      <c r="N11" s="46">
        <v>2078620.8638506872</v>
      </c>
      <c r="O11" s="46">
        <v>12471725.183104124</v>
      </c>
      <c r="P11" s="51">
        <v>5.9781284827256806</v>
      </c>
    </row>
    <row r="12" spans="1:16" x14ac:dyDescent="0.35">
      <c r="A12" s="45" t="s">
        <v>34</v>
      </c>
      <c r="B12" s="46">
        <v>26515</v>
      </c>
      <c r="C12" s="47">
        <v>0.6408448048274562</v>
      </c>
      <c r="D12" s="46">
        <v>16992</v>
      </c>
      <c r="E12" s="46">
        <v>169920</v>
      </c>
      <c r="F12" s="47">
        <v>0.68997175141242939</v>
      </c>
      <c r="G12" s="46">
        <v>11724</v>
      </c>
      <c r="H12" s="46">
        <v>117240</v>
      </c>
      <c r="I12" s="48">
        <v>1.7312630860558926</v>
      </c>
      <c r="J12" s="48">
        <v>0.17312630860558928</v>
      </c>
      <c r="K12" s="49">
        <v>20297.328420919286</v>
      </c>
      <c r="L12" s="46">
        <v>1</v>
      </c>
      <c r="M12" s="45" t="s">
        <v>140</v>
      </c>
      <c r="N12" s="46">
        <v>0</v>
      </c>
      <c r="O12" s="46">
        <v>0</v>
      </c>
      <c r="P12" s="51">
        <v>10</v>
      </c>
    </row>
    <row r="13" spans="1:16" x14ac:dyDescent="0.35">
      <c r="A13" s="45" t="s">
        <v>35</v>
      </c>
      <c r="B13" s="46">
        <v>26067</v>
      </c>
      <c r="C13" s="47">
        <v>1.0127364100203322</v>
      </c>
      <c r="D13" s="46">
        <v>26399</v>
      </c>
      <c r="E13" s="46">
        <v>395294</v>
      </c>
      <c r="F13" s="47">
        <v>0.78999204515322552</v>
      </c>
      <c r="G13" s="46">
        <v>20855</v>
      </c>
      <c r="H13" s="46">
        <v>312283</v>
      </c>
      <c r="I13" s="48">
        <v>0.95681528651307479</v>
      </c>
      <c r="J13" s="48">
        <v>6.3898396006923763E-2</v>
      </c>
      <c r="K13" s="49">
        <v>19954.382800230174</v>
      </c>
      <c r="L13" s="46">
        <v>8</v>
      </c>
      <c r="M13" s="45" t="s">
        <v>140</v>
      </c>
      <c r="N13" s="46">
        <v>0</v>
      </c>
      <c r="O13" s="46">
        <v>0</v>
      </c>
      <c r="P13" s="51">
        <v>14.973824766089624</v>
      </c>
    </row>
    <row r="14" spans="1:16" x14ac:dyDescent="0.35">
      <c r="A14" s="45" t="s">
        <v>36</v>
      </c>
      <c r="B14" s="46">
        <v>38146</v>
      </c>
      <c r="C14" s="47">
        <v>0.6223195092539191</v>
      </c>
      <c r="D14" s="46">
        <v>23739</v>
      </c>
      <c r="E14" s="46">
        <v>371523</v>
      </c>
      <c r="F14" s="47">
        <v>0.69000379122962219</v>
      </c>
      <c r="G14" s="46">
        <v>16380</v>
      </c>
      <c r="H14" s="46">
        <v>256353</v>
      </c>
      <c r="I14" s="48">
        <v>1.7827167886042046</v>
      </c>
      <c r="J14" s="48">
        <v>0.11390894975809478</v>
      </c>
      <c r="K14" s="49">
        <v>29200.90099733687</v>
      </c>
      <c r="L14" s="46">
        <v>4</v>
      </c>
      <c r="M14" s="45" t="s">
        <v>140</v>
      </c>
      <c r="N14" s="46">
        <v>0</v>
      </c>
      <c r="O14" s="46">
        <v>0</v>
      </c>
      <c r="P14" s="51">
        <v>15.650322254517882</v>
      </c>
    </row>
    <row r="15" spans="1:16" x14ac:dyDescent="0.35">
      <c r="A15" s="45" t="s">
        <v>37</v>
      </c>
      <c r="B15" s="46">
        <v>24286</v>
      </c>
      <c r="C15" s="47">
        <v>1</v>
      </c>
      <c r="D15" s="46">
        <v>24286</v>
      </c>
      <c r="E15" s="46">
        <v>205057.5</v>
      </c>
      <c r="F15" s="47">
        <v>0.90998929424359709</v>
      </c>
      <c r="G15" s="46">
        <v>22100</v>
      </c>
      <c r="H15" s="46">
        <v>186600</v>
      </c>
      <c r="I15" s="48">
        <v>0.84122266322477046</v>
      </c>
      <c r="J15" s="48">
        <v>9.9630336855666815E-2</v>
      </c>
      <c r="K15" s="49">
        <v>18591.020857267427</v>
      </c>
      <c r="L15" s="46">
        <v>2</v>
      </c>
      <c r="M15" s="45" t="s">
        <v>140</v>
      </c>
      <c r="N15" s="46">
        <v>0</v>
      </c>
      <c r="O15" s="46">
        <v>0</v>
      </c>
      <c r="P15" s="51">
        <v>8.443444783002553</v>
      </c>
    </row>
    <row r="16" spans="1:16" x14ac:dyDescent="0.35">
      <c r="A16" s="45" t="s">
        <v>38</v>
      </c>
      <c r="B16" s="46">
        <v>165787</v>
      </c>
      <c r="C16" s="47">
        <v>1</v>
      </c>
      <c r="D16" s="46">
        <v>165787</v>
      </c>
      <c r="E16" s="46">
        <v>828935</v>
      </c>
      <c r="F16" s="47">
        <v>1</v>
      </c>
      <c r="G16" s="46">
        <v>165787</v>
      </c>
      <c r="H16" s="46">
        <v>828935</v>
      </c>
      <c r="I16" s="48">
        <v>0.76550361760962804</v>
      </c>
      <c r="J16" s="48">
        <v>0.15310072352192561</v>
      </c>
      <c r="K16" s="49">
        <v>126910.54825264741</v>
      </c>
      <c r="L16" s="46">
        <v>2</v>
      </c>
      <c r="M16" s="45" t="s">
        <v>140</v>
      </c>
      <c r="N16" s="46">
        <v>0</v>
      </c>
      <c r="O16" s="46">
        <v>0</v>
      </c>
      <c r="P16" s="51">
        <v>5</v>
      </c>
    </row>
    <row r="17" spans="1:16" x14ac:dyDescent="0.35">
      <c r="A17" s="45" t="s">
        <v>39</v>
      </c>
      <c r="B17" s="46">
        <v>69150</v>
      </c>
      <c r="C17" s="47">
        <v>0.86</v>
      </c>
      <c r="D17" s="46">
        <v>59469</v>
      </c>
      <c r="E17" s="46">
        <v>499539.60000000003</v>
      </c>
      <c r="F17" s="47">
        <v>0.9400023541677176</v>
      </c>
      <c r="G17" s="46">
        <v>55901</v>
      </c>
      <c r="H17" s="46">
        <v>469568.4</v>
      </c>
      <c r="I17" s="48">
        <v>0.94693431526637772</v>
      </c>
      <c r="J17" s="48">
        <v>0.11273027562694972</v>
      </c>
      <c r="K17" s="49">
        <v>52934.575157705782</v>
      </c>
      <c r="L17" s="46">
        <v>5</v>
      </c>
      <c r="M17" s="45" t="s">
        <v>140</v>
      </c>
      <c r="N17" s="46">
        <v>0</v>
      </c>
      <c r="O17" s="46">
        <v>0</v>
      </c>
      <c r="P17" s="51">
        <v>8.4</v>
      </c>
    </row>
    <row r="18" spans="1:16" x14ac:dyDescent="0.35">
      <c r="A18" s="45" t="s">
        <v>40</v>
      </c>
      <c r="B18" s="46">
        <v>15183</v>
      </c>
      <c r="C18" s="47">
        <v>0.9899888032668116</v>
      </c>
      <c r="D18" s="46">
        <v>15031</v>
      </c>
      <c r="E18" s="46">
        <v>309638.60000000003</v>
      </c>
      <c r="F18" s="47">
        <v>0.7000199587519127</v>
      </c>
      <c r="G18" s="46">
        <v>10522</v>
      </c>
      <c r="H18" s="46">
        <v>216753.2</v>
      </c>
      <c r="I18" s="48">
        <v>1.1046038230533151</v>
      </c>
      <c r="J18" s="48">
        <v>5.362154480841335E-2</v>
      </c>
      <c r="K18" s="49">
        <v>11622.641426166982</v>
      </c>
      <c r="L18" s="46">
        <v>2</v>
      </c>
      <c r="M18" s="45" t="s">
        <v>140</v>
      </c>
      <c r="N18" s="46">
        <v>0</v>
      </c>
      <c r="O18" s="46">
        <v>0</v>
      </c>
      <c r="P18" s="51">
        <v>20.6</v>
      </c>
    </row>
    <row r="19" spans="1:16" x14ac:dyDescent="0.35">
      <c r="A19" s="45" t="s">
        <v>41</v>
      </c>
      <c r="B19" s="46">
        <v>196988</v>
      </c>
      <c r="C19" s="47">
        <v>1.0018884399049688</v>
      </c>
      <c r="D19" s="46">
        <v>197360</v>
      </c>
      <c r="E19" s="46">
        <v>1412502.5</v>
      </c>
      <c r="F19" s="47">
        <v>0.92046007296311305</v>
      </c>
      <c r="G19" s="46">
        <v>181662</v>
      </c>
      <c r="H19" s="46">
        <v>1300118.5</v>
      </c>
      <c r="I19" s="48">
        <v>1.5995307769373894</v>
      </c>
      <c r="J19" s="48">
        <v>0.22349805806163056</v>
      </c>
      <c r="K19" s="49">
        <v>290573.96000000002</v>
      </c>
      <c r="L19" s="46">
        <v>98</v>
      </c>
      <c r="M19" s="45" t="s">
        <v>140</v>
      </c>
      <c r="N19" s="46">
        <v>1041232.6522530355</v>
      </c>
      <c r="O19" s="46">
        <v>6586138.1131512383</v>
      </c>
      <c r="P19" s="51">
        <v>7.1569846980137823</v>
      </c>
    </row>
    <row r="20" spans="1:16" x14ac:dyDescent="0.35">
      <c r="A20" s="45" t="s">
        <v>43</v>
      </c>
      <c r="B20" s="46">
        <v>4297.6846964712995</v>
      </c>
      <c r="C20" s="47">
        <v>1.1020555693766796</v>
      </c>
      <c r="D20" s="46">
        <v>4736.28735517112</v>
      </c>
      <c r="E20" s="46">
        <v>86411.524493843608</v>
      </c>
      <c r="F20" s="47">
        <v>1</v>
      </c>
      <c r="G20" s="46">
        <v>4736.28735517112</v>
      </c>
      <c r="H20" s="46">
        <v>86411.524493843608</v>
      </c>
      <c r="I20" s="48">
        <v>12.939895875216019</v>
      </c>
      <c r="J20" s="48">
        <v>0.70924642945493876</v>
      </c>
      <c r="K20" s="49">
        <v>61287.065211016561</v>
      </c>
      <c r="L20" s="46">
        <v>13</v>
      </c>
      <c r="M20" s="45" t="s">
        <v>139</v>
      </c>
      <c r="N20" s="46">
        <v>10132.264880304798</v>
      </c>
      <c r="O20" s="46">
        <v>101322.64880304798</v>
      </c>
      <c r="P20" s="51">
        <v>18.244569641556641</v>
      </c>
    </row>
    <row r="21" spans="1:16" x14ac:dyDescent="0.35">
      <c r="A21" s="45" t="s">
        <v>44</v>
      </c>
      <c r="B21" s="46">
        <v>24147</v>
      </c>
      <c r="C21" s="47">
        <v>0.91555886859651303</v>
      </c>
      <c r="D21" s="46">
        <v>22108</v>
      </c>
      <c r="E21" s="46">
        <v>428109</v>
      </c>
      <c r="F21" s="47">
        <v>1</v>
      </c>
      <c r="G21" s="46">
        <v>22108</v>
      </c>
      <c r="H21" s="46">
        <v>428109</v>
      </c>
      <c r="I21" s="48">
        <v>15.575715342364004</v>
      </c>
      <c r="J21" s="48">
        <v>0.80434635756076933</v>
      </c>
      <c r="K21" s="49">
        <v>344347.91478898341</v>
      </c>
      <c r="L21" s="46">
        <v>358</v>
      </c>
      <c r="M21" s="45" t="s">
        <v>140</v>
      </c>
      <c r="N21" s="46">
        <v>38066.149875600015</v>
      </c>
      <c r="O21" s="46">
        <v>380661.49875600013</v>
      </c>
      <c r="P21" s="51">
        <v>19.364438212411798</v>
      </c>
    </row>
    <row r="22" spans="1:16" x14ac:dyDescent="0.35">
      <c r="A22" s="52" t="s">
        <v>45</v>
      </c>
      <c r="B22" s="46">
        <v>1885</v>
      </c>
      <c r="C22" s="47">
        <v>1.0031830238726791</v>
      </c>
      <c r="D22" s="46">
        <v>1891</v>
      </c>
      <c r="E22" s="46">
        <v>22135</v>
      </c>
      <c r="F22" s="47">
        <v>1</v>
      </c>
      <c r="G22" s="46">
        <v>1891</v>
      </c>
      <c r="H22" s="46">
        <v>22135</v>
      </c>
      <c r="I22" s="48">
        <v>9.3959604863406589</v>
      </c>
      <c r="J22" s="48">
        <v>0.8026998545141264</v>
      </c>
      <c r="K22" s="49">
        <v>17767.761279670187</v>
      </c>
      <c r="L22" s="53">
        <v>23</v>
      </c>
      <c r="M22" s="52" t="s">
        <v>140</v>
      </c>
      <c r="N22" s="46">
        <v>19345.211159400005</v>
      </c>
      <c r="O22" s="46">
        <v>193452.11159400007</v>
      </c>
      <c r="P22" s="51">
        <v>11.705446853516658</v>
      </c>
    </row>
    <row r="23" spans="1:16" x14ac:dyDescent="0.35">
      <c r="A23" s="52" t="s">
        <v>46</v>
      </c>
      <c r="B23" s="46">
        <v>3880.1729999999998</v>
      </c>
      <c r="C23" s="47">
        <v>0.99862541921811165</v>
      </c>
      <c r="D23" s="46">
        <v>3874.8393887637976</v>
      </c>
      <c r="E23" s="46">
        <v>41053.159775275963</v>
      </c>
      <c r="F23" s="47">
        <v>1</v>
      </c>
      <c r="G23" s="46">
        <v>3874.8393887637976</v>
      </c>
      <c r="H23" s="46">
        <v>41053.159775275963</v>
      </c>
      <c r="I23" s="48">
        <v>9.4388425043852298</v>
      </c>
      <c r="J23" s="48">
        <v>0.89089363451035264</v>
      </c>
      <c r="K23" s="49">
        <v>36573.998720329815</v>
      </c>
      <c r="L23" s="53">
        <v>4</v>
      </c>
      <c r="M23" s="52" t="s">
        <v>140</v>
      </c>
      <c r="N23" s="46">
        <v>114048.18022500003</v>
      </c>
      <c r="O23" s="46">
        <v>1140481.8022500004</v>
      </c>
      <c r="P23" s="51">
        <v>10.5948029470128</v>
      </c>
    </row>
    <row r="24" spans="1:16" x14ac:dyDescent="0.35">
      <c r="A24" s="54"/>
      <c r="B24" s="55"/>
      <c r="C24" s="56"/>
      <c r="D24" s="57"/>
      <c r="E24" s="57"/>
      <c r="F24" s="56"/>
      <c r="G24" s="57"/>
      <c r="H24" s="57"/>
      <c r="I24" s="58"/>
      <c r="J24" s="58"/>
      <c r="K24" s="59"/>
      <c r="L24" s="60"/>
      <c r="M24" s="61"/>
      <c r="N24" s="57"/>
      <c r="O24" s="57"/>
      <c r="P24" s="62"/>
    </row>
    <row r="25" spans="1:16" x14ac:dyDescent="0.35">
      <c r="A25" s="63" t="s">
        <v>142</v>
      </c>
      <c r="B25" s="64">
        <v>1052803.1111195339</v>
      </c>
      <c r="C25" s="65">
        <v>1.2313998677309448</v>
      </c>
      <c r="D25" s="64">
        <v>1296421.6117793212</v>
      </c>
      <c r="E25" s="64">
        <v>12456327.551137403</v>
      </c>
      <c r="F25" s="65">
        <v>0.91236338628753166</v>
      </c>
      <c r="G25" s="64">
        <v>1182807.6117793212</v>
      </c>
      <c r="H25" s="64">
        <v>10355043.994516956</v>
      </c>
      <c r="I25" s="66">
        <v>1.4378497509342227</v>
      </c>
      <c r="J25" s="66">
        <v>0.16423876430660539</v>
      </c>
      <c r="K25" s="67">
        <v>1700699.63</v>
      </c>
      <c r="L25" s="68" t="s">
        <v>143</v>
      </c>
      <c r="M25" s="69"/>
      <c r="N25" s="64">
        <v>11547268.568937816</v>
      </c>
      <c r="O25" s="64">
        <v>111930058.09617811</v>
      </c>
      <c r="P25" s="70">
        <v>9.6082381209622536</v>
      </c>
    </row>
    <row r="26" spans="1:16" x14ac:dyDescent="0.35">
      <c r="A26" s="63" t="s">
        <v>144</v>
      </c>
      <c r="B26" s="71">
        <v>1215340</v>
      </c>
      <c r="C26" s="65">
        <v>0.97280349531818255</v>
      </c>
      <c r="D26" s="71">
        <v>1182287</v>
      </c>
      <c r="E26" s="71">
        <v>8097467.1999999993</v>
      </c>
      <c r="F26" s="65">
        <v>0.84664552684754213</v>
      </c>
      <c r="G26" s="71">
        <v>1000978</v>
      </c>
      <c r="H26" s="71">
        <v>6772847.1000000006</v>
      </c>
      <c r="I26" s="66">
        <v>1.0690805392326304</v>
      </c>
      <c r="J26" s="66">
        <v>0.15800240049712622</v>
      </c>
      <c r="K26" s="67">
        <v>1070126.0999999999</v>
      </c>
      <c r="L26" s="68" t="s">
        <v>143</v>
      </c>
      <c r="M26" s="69"/>
      <c r="N26" s="71">
        <v>3119853.5161037226</v>
      </c>
      <c r="O26" s="71">
        <v>19057863.296255361</v>
      </c>
      <c r="P26" s="70">
        <v>6.8489860752930545</v>
      </c>
    </row>
    <row r="27" spans="1:16" x14ac:dyDescent="0.35">
      <c r="A27" s="63" t="s">
        <v>47</v>
      </c>
      <c r="B27" s="71">
        <v>34209.857696471299</v>
      </c>
      <c r="C27" s="65">
        <v>0.95323771976106786</v>
      </c>
      <c r="D27" s="64">
        <v>32610.126743934918</v>
      </c>
      <c r="E27" s="64">
        <v>577708.68426911952</v>
      </c>
      <c r="F27" s="65">
        <v>1</v>
      </c>
      <c r="G27" s="64">
        <v>32610.126743934918</v>
      </c>
      <c r="H27" s="64">
        <v>577708.68426911952</v>
      </c>
      <c r="I27" s="66">
        <v>14.105334321816152</v>
      </c>
      <c r="J27" s="66">
        <v>0.79620880302662134</v>
      </c>
      <c r="K27" s="72">
        <v>459976.74</v>
      </c>
      <c r="L27" s="68" t="s">
        <v>143</v>
      </c>
      <c r="M27" s="69"/>
      <c r="N27" s="64">
        <v>181591.80614030483</v>
      </c>
      <c r="O27" s="64">
        <v>1815918.0614030487</v>
      </c>
      <c r="P27" s="70">
        <v>17.715622168704581</v>
      </c>
    </row>
    <row r="28" spans="1:16" x14ac:dyDescent="0.35">
      <c r="A28" s="73" t="s">
        <v>145</v>
      </c>
      <c r="B28" s="74">
        <v>2302352.9688160052</v>
      </c>
      <c r="C28" s="75">
        <v>1.0907618304133064</v>
      </c>
      <c r="D28" s="74">
        <v>2511318.738523256</v>
      </c>
      <c r="E28" s="74">
        <v>21131503.435406521</v>
      </c>
      <c r="F28" s="75">
        <v>0.88256249775230633</v>
      </c>
      <c r="G28" s="74">
        <v>2216395.738523256</v>
      </c>
      <c r="H28" s="74">
        <v>17705599.778786074</v>
      </c>
      <c r="I28" s="76">
        <v>1.4576830364024362</v>
      </c>
      <c r="J28" s="76">
        <v>0.18247348355128748</v>
      </c>
      <c r="K28" s="77">
        <v>3230802.4699999997</v>
      </c>
      <c r="L28" s="78"/>
      <c r="M28" s="79"/>
      <c r="N28" s="74">
        <v>14848713.891181843</v>
      </c>
      <c r="O28" s="74">
        <v>132803839.45383653</v>
      </c>
      <c r="P28" s="80">
        <v>8.4145047425690738</v>
      </c>
    </row>
    <row r="29" spans="1:16" x14ac:dyDescent="0.35">
      <c r="A29" s="81" t="s">
        <v>146</v>
      </c>
      <c r="B29" s="82"/>
      <c r="C29" s="65"/>
      <c r="D29" s="64"/>
      <c r="E29" s="64"/>
      <c r="F29" s="65"/>
      <c r="G29" s="64"/>
      <c r="H29" s="64"/>
      <c r="I29" s="66"/>
      <c r="J29" s="66"/>
      <c r="K29" s="67">
        <v>720271.33</v>
      </c>
      <c r="L29" s="68"/>
      <c r="M29" s="69"/>
      <c r="N29" s="64"/>
      <c r="O29" s="64"/>
      <c r="P29" s="70"/>
    </row>
    <row r="30" spans="1:16" x14ac:dyDescent="0.35">
      <c r="A30" s="73" t="s">
        <v>147</v>
      </c>
      <c r="B30" s="83">
        <v>2302352.9688160052</v>
      </c>
      <c r="C30" s="84">
        <v>1.0907618304133064</v>
      </c>
      <c r="D30" s="83">
        <v>2511318.738523256</v>
      </c>
      <c r="E30" s="83">
        <v>21131503.435406521</v>
      </c>
      <c r="F30" s="84">
        <v>0.88256249775230633</v>
      </c>
      <c r="G30" s="83">
        <v>2216395.738523256</v>
      </c>
      <c r="H30" s="83">
        <v>17705599.778786074</v>
      </c>
      <c r="I30" s="85">
        <v>1.7826571903772599</v>
      </c>
      <c r="J30" s="85">
        <v>0.22315390889688866</v>
      </c>
      <c r="K30" s="86">
        <v>3951073.8</v>
      </c>
      <c r="L30" s="87" t="s">
        <v>143</v>
      </c>
      <c r="M30" s="88"/>
      <c r="N30" s="83">
        <v>14848713.891181843</v>
      </c>
      <c r="O30" s="83">
        <v>132803839.45383653</v>
      </c>
      <c r="P30" s="89">
        <v>8.4145047425690738</v>
      </c>
    </row>
  </sheetData>
  <mergeCells count="9">
    <mergeCell ref="A1:P1"/>
    <mergeCell ref="A2:A4"/>
    <mergeCell ref="D2:E2"/>
    <mergeCell ref="G2:J2"/>
    <mergeCell ref="L2:M2"/>
    <mergeCell ref="N2:O2"/>
    <mergeCell ref="L3:L4"/>
    <mergeCell ref="M3:M4"/>
    <mergeCell ref="P3: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0947-456F-4EDC-A11A-3DB849CF5E5A}">
  <dimension ref="A1:I39"/>
  <sheetViews>
    <sheetView workbookViewId="0">
      <selection sqref="A1:E1"/>
    </sheetView>
  </sheetViews>
  <sheetFormatPr defaultRowHeight="14.5" x14ac:dyDescent="0.35"/>
  <cols>
    <col min="1" max="1" width="18.453125" customWidth="1"/>
    <col min="2" max="2" width="31.54296875" customWidth="1"/>
    <col min="3" max="3" width="16.453125" customWidth="1"/>
    <col min="4" max="4" width="18.453125" customWidth="1"/>
    <col min="5" max="5" width="14.81640625" customWidth="1"/>
  </cols>
  <sheetData>
    <row r="1" spans="1:9" ht="18.5" x14ac:dyDescent="0.35">
      <c r="A1" s="104" t="s">
        <v>60</v>
      </c>
      <c r="B1" s="104"/>
      <c r="C1" s="104"/>
      <c r="D1" s="104"/>
      <c r="E1" s="104"/>
    </row>
    <row r="2" spans="1:9" ht="43.5" x14ac:dyDescent="0.35">
      <c r="A2" s="26" t="s">
        <v>61</v>
      </c>
      <c r="B2" s="26" t="s">
        <v>62</v>
      </c>
      <c r="C2" s="27" t="s">
        <v>63</v>
      </c>
      <c r="D2" s="27" t="s">
        <v>64</v>
      </c>
      <c r="E2" s="28" t="s">
        <v>65</v>
      </c>
      <c r="G2" s="35" t="s">
        <v>97</v>
      </c>
      <c r="H2" s="35" t="s">
        <v>98</v>
      </c>
      <c r="I2" s="35" t="s">
        <v>99</v>
      </c>
    </row>
    <row r="3" spans="1:9" x14ac:dyDescent="0.35">
      <c r="A3" s="29" t="s">
        <v>66</v>
      </c>
      <c r="B3" s="30" t="s">
        <v>67</v>
      </c>
      <c r="C3" s="31">
        <v>743631</v>
      </c>
      <c r="D3" s="31">
        <v>4461786</v>
      </c>
      <c r="E3" s="32">
        <v>6</v>
      </c>
      <c r="G3" s="30">
        <v>1</v>
      </c>
      <c r="H3" s="36">
        <f>C3/$C$39</f>
        <v>0.29611175538684553</v>
      </c>
      <c r="I3" s="37">
        <f>H3</f>
        <v>0.29611175538684553</v>
      </c>
    </row>
    <row r="4" spans="1:9" x14ac:dyDescent="0.35">
      <c r="A4" s="29" t="s">
        <v>68</v>
      </c>
      <c r="B4" s="30" t="s">
        <v>30</v>
      </c>
      <c r="C4" s="31">
        <v>697446</v>
      </c>
      <c r="D4" s="31">
        <v>3487230</v>
      </c>
      <c r="E4" s="32">
        <v>5</v>
      </c>
      <c r="G4" s="30">
        <v>2</v>
      </c>
      <c r="H4" s="36">
        <f>C4/$C$39</f>
        <v>0.27772101935978177</v>
      </c>
      <c r="I4" s="37">
        <f>I3+H4</f>
        <v>0.57383277474662731</v>
      </c>
    </row>
    <row r="5" spans="1:9" x14ac:dyDescent="0.35">
      <c r="A5" s="29" t="s">
        <v>68</v>
      </c>
      <c r="B5" s="30" t="s">
        <v>69</v>
      </c>
      <c r="C5" s="31">
        <v>249429.13169465342</v>
      </c>
      <c r="D5" s="31">
        <v>4802436.8210268263</v>
      </c>
      <c r="E5" s="32">
        <v>19.25371262129029</v>
      </c>
      <c r="G5" s="30">
        <v>3</v>
      </c>
      <c r="H5" s="36">
        <f t="shared" ref="H5:H37" si="0">C5/$C$39</f>
        <v>9.9321972901506919E-2</v>
      </c>
      <c r="I5" s="37">
        <f t="shared" ref="I5:I37" si="1">I4+H5</f>
        <v>0.67315474764813421</v>
      </c>
    </row>
    <row r="6" spans="1:9" x14ac:dyDescent="0.35">
      <c r="A6" s="29" t="s">
        <v>68</v>
      </c>
      <c r="B6" s="30" t="s">
        <v>70</v>
      </c>
      <c r="C6" s="31">
        <v>175116.24</v>
      </c>
      <c r="D6" s="31">
        <v>1926278.64</v>
      </c>
      <c r="E6" s="32">
        <v>11</v>
      </c>
      <c r="G6" s="30">
        <v>4</v>
      </c>
      <c r="H6" s="36">
        <f t="shared" si="0"/>
        <v>6.9730790167629009E-2</v>
      </c>
      <c r="I6" s="37">
        <f t="shared" si="1"/>
        <v>0.74288553781576327</v>
      </c>
    </row>
    <row r="7" spans="1:9" x14ac:dyDescent="0.35">
      <c r="A7" s="29" t="s">
        <v>66</v>
      </c>
      <c r="B7" s="30" t="s">
        <v>71</v>
      </c>
      <c r="C7" s="31">
        <v>323950</v>
      </c>
      <c r="D7" s="31">
        <v>2664303.7000000002</v>
      </c>
      <c r="E7" s="32">
        <v>8.2244287698718939</v>
      </c>
      <c r="G7" s="30">
        <v>5</v>
      </c>
      <c r="H7" s="36">
        <f t="shared" si="0"/>
        <v>0.12899597133197596</v>
      </c>
      <c r="I7" s="37">
        <f t="shared" si="1"/>
        <v>0.87188150914773921</v>
      </c>
    </row>
    <row r="8" spans="1:9" x14ac:dyDescent="0.35">
      <c r="A8" s="29" t="s">
        <v>66</v>
      </c>
      <c r="B8" s="30" t="s">
        <v>72</v>
      </c>
      <c r="C8" s="31">
        <v>53498</v>
      </c>
      <c r="D8" s="31">
        <v>160494</v>
      </c>
      <c r="E8" s="32">
        <v>3</v>
      </c>
      <c r="G8" s="30">
        <v>6</v>
      </c>
      <c r="H8" s="36">
        <f t="shared" si="0"/>
        <v>2.1302751888618767E-2</v>
      </c>
      <c r="I8" s="37">
        <f t="shared" si="1"/>
        <v>0.89318426103635795</v>
      </c>
    </row>
    <row r="9" spans="1:9" x14ac:dyDescent="0.35">
      <c r="A9" s="29" t="s">
        <v>68</v>
      </c>
      <c r="B9" s="30" t="s">
        <v>73</v>
      </c>
      <c r="C9" s="31">
        <v>39669.981561736058</v>
      </c>
      <c r="D9" s="31">
        <v>396699.81561736058</v>
      </c>
      <c r="E9" s="32">
        <v>10</v>
      </c>
      <c r="G9" s="30">
        <v>7</v>
      </c>
      <c r="H9" s="36">
        <f t="shared" si="0"/>
        <v>1.5796474160449818E-2</v>
      </c>
      <c r="I9" s="37">
        <f t="shared" si="1"/>
        <v>0.90898073519680778</v>
      </c>
    </row>
    <row r="10" spans="1:9" x14ac:dyDescent="0.35">
      <c r="A10" s="29" t="s">
        <v>68</v>
      </c>
      <c r="B10" s="30" t="s">
        <v>74</v>
      </c>
      <c r="C10" s="31">
        <v>37199.618000000002</v>
      </c>
      <c r="D10" s="31">
        <v>182363.932</v>
      </c>
      <c r="E10" s="32">
        <v>4.9023065774492629</v>
      </c>
      <c r="G10" s="30">
        <v>8</v>
      </c>
      <c r="H10" s="36">
        <f t="shared" si="0"/>
        <v>1.481278239570445E-2</v>
      </c>
      <c r="I10" s="37">
        <f t="shared" si="1"/>
        <v>0.92379351759251227</v>
      </c>
    </row>
    <row r="11" spans="1:9" x14ac:dyDescent="0.35">
      <c r="A11" s="29" t="s">
        <v>68</v>
      </c>
      <c r="B11" s="30" t="s">
        <v>75</v>
      </c>
      <c r="C11" s="31">
        <v>32836.309248993493</v>
      </c>
      <c r="D11" s="31">
        <v>644321.18497986987</v>
      </c>
      <c r="E11" s="32">
        <v>19.622216982245646</v>
      </c>
      <c r="G11" s="30">
        <v>9</v>
      </c>
      <c r="H11" s="36">
        <f t="shared" si="0"/>
        <v>1.3075325224667577E-2</v>
      </c>
      <c r="I11" s="37">
        <f t="shared" si="1"/>
        <v>0.93686884281717986</v>
      </c>
    </row>
    <row r="12" spans="1:9" x14ac:dyDescent="0.35">
      <c r="A12" s="29" t="s">
        <v>68</v>
      </c>
      <c r="B12" s="30" t="s">
        <v>76</v>
      </c>
      <c r="C12" s="31">
        <v>20862</v>
      </c>
      <c r="D12" s="31">
        <v>417240</v>
      </c>
      <c r="E12" s="32">
        <v>20</v>
      </c>
      <c r="G12" s="30">
        <v>10</v>
      </c>
      <c r="H12" s="36">
        <f t="shared" si="0"/>
        <v>8.3071892388568679E-3</v>
      </c>
      <c r="I12" s="37">
        <f t="shared" si="1"/>
        <v>0.94517603205603673</v>
      </c>
    </row>
    <row r="13" spans="1:9" x14ac:dyDescent="0.35">
      <c r="A13" s="29" t="s">
        <v>68</v>
      </c>
      <c r="B13" s="30" t="s">
        <v>77</v>
      </c>
      <c r="C13" s="31">
        <v>19008</v>
      </c>
      <c r="D13" s="31">
        <v>285120</v>
      </c>
      <c r="E13" s="32">
        <v>15</v>
      </c>
      <c r="G13" s="30">
        <v>11</v>
      </c>
      <c r="H13" s="36">
        <f t="shared" si="0"/>
        <v>7.568931696490813E-3</v>
      </c>
      <c r="I13" s="37">
        <f t="shared" si="1"/>
        <v>0.9527449637525276</v>
      </c>
    </row>
    <row r="14" spans="1:9" x14ac:dyDescent="0.35">
      <c r="A14" s="29" t="s">
        <v>68</v>
      </c>
      <c r="B14" s="30" t="s">
        <v>78</v>
      </c>
      <c r="C14" s="31">
        <v>15970.15974733497</v>
      </c>
      <c r="D14" s="31">
        <v>159701.59747334968</v>
      </c>
      <c r="E14" s="32">
        <v>9.9999999999999982</v>
      </c>
      <c r="G14" s="30">
        <v>12</v>
      </c>
      <c r="H14" s="36">
        <f t="shared" si="0"/>
        <v>6.3592723226865199E-3</v>
      </c>
      <c r="I14" s="37">
        <f t="shared" si="1"/>
        <v>0.95910423607521411</v>
      </c>
    </row>
    <row r="15" spans="1:9" x14ac:dyDescent="0.35">
      <c r="A15" s="29" t="s">
        <v>66</v>
      </c>
      <c r="B15" s="30" t="s">
        <v>79</v>
      </c>
      <c r="C15" s="31">
        <v>13825</v>
      </c>
      <c r="D15" s="31">
        <v>276500</v>
      </c>
      <c r="E15" s="32">
        <v>20</v>
      </c>
      <c r="G15" s="30">
        <v>13</v>
      </c>
      <c r="H15" s="36">
        <f t="shared" si="0"/>
        <v>5.5050757946120315E-3</v>
      </c>
      <c r="I15" s="37">
        <f t="shared" si="1"/>
        <v>0.96460931186982612</v>
      </c>
    </row>
    <row r="16" spans="1:9" x14ac:dyDescent="0.35">
      <c r="A16" s="29" t="s">
        <v>68</v>
      </c>
      <c r="B16" s="30" t="s">
        <v>80</v>
      </c>
      <c r="C16" s="31">
        <v>13542</v>
      </c>
      <c r="D16" s="31">
        <v>315804.14456668403</v>
      </c>
      <c r="E16" s="32">
        <v>23.320347405603606</v>
      </c>
      <c r="G16" s="30">
        <v>14</v>
      </c>
      <c r="H16" s="36">
        <f t="shared" si="0"/>
        <v>5.3923859971527037E-3</v>
      </c>
      <c r="I16" s="37">
        <f t="shared" si="1"/>
        <v>0.97000169786697887</v>
      </c>
    </row>
    <row r="17" spans="1:9" x14ac:dyDescent="0.35">
      <c r="A17" s="29" t="s">
        <v>66</v>
      </c>
      <c r="B17" s="30" t="s">
        <v>81</v>
      </c>
      <c r="C17" s="31">
        <v>11610</v>
      </c>
      <c r="D17" s="31">
        <v>174150</v>
      </c>
      <c r="E17" s="32">
        <v>15</v>
      </c>
      <c r="G17" s="30">
        <v>15</v>
      </c>
      <c r="H17" s="36">
        <f t="shared" si="0"/>
        <v>4.6230690759816043E-3</v>
      </c>
      <c r="I17" s="37">
        <f t="shared" si="1"/>
        <v>0.97462476694296052</v>
      </c>
    </row>
    <row r="18" spans="1:9" x14ac:dyDescent="0.35">
      <c r="A18" s="29" t="s">
        <v>66</v>
      </c>
      <c r="B18" s="30" t="s">
        <v>82</v>
      </c>
      <c r="C18" s="31">
        <v>9653</v>
      </c>
      <c r="D18" s="31">
        <v>28959</v>
      </c>
      <c r="E18" s="32">
        <v>3</v>
      </c>
      <c r="G18" s="30">
        <v>16</v>
      </c>
      <c r="H18" s="36">
        <f t="shared" si="0"/>
        <v>3.8437972257063246E-3</v>
      </c>
      <c r="I18" s="37">
        <f t="shared" si="1"/>
        <v>0.97846856416866679</v>
      </c>
    </row>
    <row r="19" spans="1:9" x14ac:dyDescent="0.35">
      <c r="A19" s="29" t="s">
        <v>68</v>
      </c>
      <c r="B19" s="30" t="s">
        <v>83</v>
      </c>
      <c r="C19" s="31">
        <v>8895.1252731682471</v>
      </c>
      <c r="D19" s="31">
        <v>177902.50546336494</v>
      </c>
      <c r="E19" s="32">
        <v>20</v>
      </c>
      <c r="G19" s="30">
        <v>17</v>
      </c>
      <c r="H19" s="36">
        <f t="shared" si="0"/>
        <v>3.5420136586879021E-3</v>
      </c>
      <c r="I19" s="37">
        <f t="shared" si="1"/>
        <v>0.98201057782735468</v>
      </c>
    </row>
    <row r="20" spans="1:9" x14ac:dyDescent="0.35">
      <c r="A20" s="29" t="s">
        <v>68</v>
      </c>
      <c r="B20" s="30" t="s">
        <v>84</v>
      </c>
      <c r="C20" s="31">
        <v>7555</v>
      </c>
      <c r="D20" s="31">
        <v>113325</v>
      </c>
      <c r="E20" s="32">
        <v>15</v>
      </c>
      <c r="G20" s="30">
        <v>18</v>
      </c>
      <c r="H20" s="36">
        <f t="shared" si="0"/>
        <v>3.0083795752834644E-3</v>
      </c>
      <c r="I20" s="37">
        <f t="shared" si="1"/>
        <v>0.98501895740263812</v>
      </c>
    </row>
    <row r="21" spans="1:9" x14ac:dyDescent="0.35">
      <c r="A21" s="29" t="s">
        <v>66</v>
      </c>
      <c r="B21" s="30" t="s">
        <v>85</v>
      </c>
      <c r="C21" s="31">
        <v>5790</v>
      </c>
      <c r="D21" s="31">
        <v>69480</v>
      </c>
      <c r="E21" s="32">
        <v>12</v>
      </c>
      <c r="G21" s="30">
        <v>19</v>
      </c>
      <c r="H21" s="36">
        <f t="shared" si="0"/>
        <v>2.3055615805282936E-3</v>
      </c>
      <c r="I21" s="37">
        <f t="shared" si="1"/>
        <v>0.98732451898316642</v>
      </c>
    </row>
    <row r="22" spans="1:9" x14ac:dyDescent="0.35">
      <c r="A22" s="29" t="s">
        <v>66</v>
      </c>
      <c r="B22" s="30" t="s">
        <v>86</v>
      </c>
      <c r="C22" s="31">
        <v>5180</v>
      </c>
      <c r="D22" s="31">
        <v>82880</v>
      </c>
      <c r="E22" s="32">
        <v>16</v>
      </c>
      <c r="G22" s="30">
        <v>20</v>
      </c>
      <c r="H22" s="36">
        <f t="shared" si="0"/>
        <v>2.06266131038628E-3</v>
      </c>
      <c r="I22" s="37">
        <f t="shared" si="1"/>
        <v>0.98938718029355266</v>
      </c>
    </row>
    <row r="23" spans="1:9" x14ac:dyDescent="0.35">
      <c r="A23" s="29" t="s">
        <v>66</v>
      </c>
      <c r="B23" s="30" t="s">
        <v>87</v>
      </c>
      <c r="C23" s="31">
        <v>4810</v>
      </c>
      <c r="D23" s="31">
        <v>48100</v>
      </c>
      <c r="E23" s="32">
        <v>10</v>
      </c>
      <c r="G23" s="30">
        <v>21</v>
      </c>
      <c r="H23" s="36">
        <f t="shared" si="0"/>
        <v>1.9153283596444028E-3</v>
      </c>
      <c r="I23" s="37">
        <f t="shared" si="1"/>
        <v>0.99130250865319702</v>
      </c>
    </row>
    <row r="24" spans="1:9" x14ac:dyDescent="0.35">
      <c r="A24" s="29" t="s">
        <v>66</v>
      </c>
      <c r="B24" s="30" t="s">
        <v>88</v>
      </c>
      <c r="C24" s="31">
        <v>4265</v>
      </c>
      <c r="D24" s="31">
        <v>63975</v>
      </c>
      <c r="E24" s="32">
        <v>15</v>
      </c>
      <c r="G24" s="30">
        <v>22</v>
      </c>
      <c r="H24" s="36">
        <f t="shared" si="0"/>
        <v>1.6983109051732594E-3</v>
      </c>
      <c r="I24" s="37">
        <f t="shared" si="1"/>
        <v>0.99300081955837027</v>
      </c>
    </row>
    <row r="25" spans="1:9" x14ac:dyDescent="0.35">
      <c r="A25" s="29" t="s">
        <v>68</v>
      </c>
      <c r="B25" s="30" t="s">
        <v>88</v>
      </c>
      <c r="C25" s="31">
        <v>2934.624733031927</v>
      </c>
      <c r="D25" s="31">
        <v>37333.275293872437</v>
      </c>
      <c r="E25" s="32">
        <v>12.721652235003592</v>
      </c>
      <c r="G25" s="30">
        <v>23</v>
      </c>
      <c r="H25" s="36">
        <f t="shared" si="0"/>
        <v>1.1685592465883439E-3</v>
      </c>
      <c r="I25" s="37">
        <f t="shared" si="1"/>
        <v>0.99416937880495859</v>
      </c>
    </row>
    <row r="26" spans="1:9" x14ac:dyDescent="0.35">
      <c r="A26" s="29" t="s">
        <v>68</v>
      </c>
      <c r="B26" s="30" t="s">
        <v>89</v>
      </c>
      <c r="C26" s="31">
        <v>2776</v>
      </c>
      <c r="D26" s="31">
        <v>41640</v>
      </c>
      <c r="E26" s="32">
        <v>15</v>
      </c>
      <c r="G26" s="30">
        <v>24</v>
      </c>
      <c r="H26" s="36">
        <f t="shared" si="0"/>
        <v>1.1053953277282459E-3</v>
      </c>
      <c r="I26" s="37">
        <f t="shared" si="1"/>
        <v>0.99527477413268683</v>
      </c>
    </row>
    <row r="27" spans="1:9" x14ac:dyDescent="0.35">
      <c r="A27" s="29" t="s">
        <v>66</v>
      </c>
      <c r="B27" s="30" t="s">
        <v>77</v>
      </c>
      <c r="C27" s="31">
        <v>2599</v>
      </c>
      <c r="D27" s="31">
        <v>38985</v>
      </c>
      <c r="E27" s="32">
        <v>15</v>
      </c>
      <c r="G27" s="30">
        <v>25</v>
      </c>
      <c r="H27" s="36">
        <f t="shared" si="0"/>
        <v>1.034914429670645E-3</v>
      </c>
      <c r="I27" s="37">
        <f t="shared" si="1"/>
        <v>0.99630968856235747</v>
      </c>
    </row>
    <row r="28" spans="1:9" x14ac:dyDescent="0.35">
      <c r="A28" s="29" t="s">
        <v>68</v>
      </c>
      <c r="B28" s="30" t="s">
        <v>90</v>
      </c>
      <c r="C28" s="31">
        <v>2230.8176906134595</v>
      </c>
      <c r="D28" s="31">
        <v>4461.635381226919</v>
      </c>
      <c r="E28" s="32">
        <v>2</v>
      </c>
      <c r="G28" s="30">
        <v>26</v>
      </c>
      <c r="H28" s="36">
        <f t="shared" si="0"/>
        <v>8.8830527817638095E-4</v>
      </c>
      <c r="I28" s="37">
        <f t="shared" si="1"/>
        <v>0.99719799384053387</v>
      </c>
    </row>
    <row r="29" spans="1:9" x14ac:dyDescent="0.35">
      <c r="A29" s="29" t="s">
        <v>66</v>
      </c>
      <c r="B29" s="30" t="s">
        <v>91</v>
      </c>
      <c r="C29" s="31">
        <v>1970</v>
      </c>
      <c r="D29" s="31">
        <v>9850</v>
      </c>
      <c r="E29" s="32">
        <v>5</v>
      </c>
      <c r="G29" s="30">
        <v>27</v>
      </c>
      <c r="H29" s="36">
        <f t="shared" si="0"/>
        <v>7.84448413409454E-4</v>
      </c>
      <c r="I29" s="37">
        <f t="shared" si="1"/>
        <v>0.99798244225394328</v>
      </c>
    </row>
    <row r="30" spans="1:9" x14ac:dyDescent="0.35">
      <c r="A30" s="29" t="s">
        <v>66</v>
      </c>
      <c r="B30" s="30" t="s">
        <v>78</v>
      </c>
      <c r="C30" s="31">
        <v>1053</v>
      </c>
      <c r="D30" s="31">
        <v>10530</v>
      </c>
      <c r="E30" s="32">
        <v>10</v>
      </c>
      <c r="G30" s="30">
        <v>28</v>
      </c>
      <c r="H30" s="36">
        <f t="shared" si="0"/>
        <v>4.19301613868099E-4</v>
      </c>
      <c r="I30" s="37">
        <f t="shared" si="1"/>
        <v>0.99840174386781133</v>
      </c>
    </row>
    <row r="31" spans="1:9" x14ac:dyDescent="0.35">
      <c r="A31" s="29" t="s">
        <v>68</v>
      </c>
      <c r="B31" s="30" t="s">
        <v>67</v>
      </c>
      <c r="C31" s="31">
        <v>991</v>
      </c>
      <c r="D31" s="31">
        <v>5946</v>
      </c>
      <c r="E31" s="32">
        <v>6</v>
      </c>
      <c r="G31" s="30">
        <v>29</v>
      </c>
      <c r="H31" s="36">
        <f t="shared" si="0"/>
        <v>3.9461338968973039E-4</v>
      </c>
      <c r="I31" s="37">
        <f t="shared" si="1"/>
        <v>0.99879635725750104</v>
      </c>
    </row>
    <row r="32" spans="1:9" x14ac:dyDescent="0.35">
      <c r="A32" s="29" t="s">
        <v>68</v>
      </c>
      <c r="B32" s="30" t="s">
        <v>92</v>
      </c>
      <c r="C32" s="31">
        <v>987.87346980657298</v>
      </c>
      <c r="D32" s="31">
        <v>19757.469396131459</v>
      </c>
      <c r="E32" s="32">
        <v>20</v>
      </c>
      <c r="G32" s="30">
        <v>30</v>
      </c>
      <c r="H32" s="36">
        <f t="shared" si="0"/>
        <v>3.9336841423302451E-4</v>
      </c>
      <c r="I32" s="37">
        <f t="shared" si="1"/>
        <v>0.99918972567173403</v>
      </c>
    </row>
    <row r="33" spans="1:9" x14ac:dyDescent="0.35">
      <c r="A33" s="29" t="s">
        <v>68</v>
      </c>
      <c r="B33" s="30" t="s">
        <v>82</v>
      </c>
      <c r="C33" s="31">
        <v>550</v>
      </c>
      <c r="D33" s="31">
        <v>1650</v>
      </c>
      <c r="E33" s="32">
        <v>3</v>
      </c>
      <c r="G33" s="30">
        <v>31</v>
      </c>
      <c r="H33" s="36">
        <f t="shared" si="0"/>
        <v>2.1900844029197955E-4</v>
      </c>
      <c r="I33" s="37">
        <f t="shared" si="1"/>
        <v>0.99940873411202602</v>
      </c>
    </row>
    <row r="34" spans="1:9" x14ac:dyDescent="0.35">
      <c r="A34" s="29" t="s">
        <v>68</v>
      </c>
      <c r="B34" s="30" t="s">
        <v>93</v>
      </c>
      <c r="C34" s="31">
        <v>518</v>
      </c>
      <c r="D34" s="31">
        <v>10360</v>
      </c>
      <c r="E34" s="32">
        <v>20</v>
      </c>
      <c r="G34" s="30">
        <v>32</v>
      </c>
      <c r="H34" s="36">
        <f t="shared" si="0"/>
        <v>2.0626613103862801E-4</v>
      </c>
      <c r="I34" s="37">
        <f t="shared" si="1"/>
        <v>0.9996150002430646</v>
      </c>
    </row>
    <row r="35" spans="1:9" x14ac:dyDescent="0.35">
      <c r="A35" s="29" t="s">
        <v>66</v>
      </c>
      <c r="B35" s="30" t="s">
        <v>94</v>
      </c>
      <c r="C35" s="31">
        <v>453</v>
      </c>
      <c r="D35" s="31">
        <v>7474.5</v>
      </c>
      <c r="E35" s="32">
        <v>16.5</v>
      </c>
      <c r="G35" s="30">
        <v>33</v>
      </c>
      <c r="H35" s="36">
        <f t="shared" si="0"/>
        <v>1.803833153677577E-4</v>
      </c>
      <c r="I35" s="37">
        <f t="shared" si="1"/>
        <v>0.99979538355843234</v>
      </c>
    </row>
    <row r="36" spans="1:9" x14ac:dyDescent="0.35">
      <c r="A36" s="29" t="s">
        <v>68</v>
      </c>
      <c r="B36" s="30" t="s">
        <v>95</v>
      </c>
      <c r="C36" s="31">
        <v>276.85710391799694</v>
      </c>
      <c r="D36" s="31">
        <v>553.71420783599388</v>
      </c>
      <c r="E36" s="32">
        <v>2</v>
      </c>
      <c r="G36" s="30">
        <v>34</v>
      </c>
      <c r="H36" s="36">
        <f t="shared" si="0"/>
        <v>1.1024371365970002E-4</v>
      </c>
      <c r="I36" s="37">
        <f t="shared" si="1"/>
        <v>0.99990562727209209</v>
      </c>
    </row>
    <row r="37" spans="1:9" x14ac:dyDescent="0.35">
      <c r="A37" s="29" t="s">
        <v>68</v>
      </c>
      <c r="B37" s="30" t="s">
        <v>94</v>
      </c>
      <c r="C37" s="31">
        <v>237</v>
      </c>
      <c r="D37" s="31">
        <v>3910.5</v>
      </c>
      <c r="E37" s="32">
        <v>16.5</v>
      </c>
      <c r="G37" s="30">
        <v>35</v>
      </c>
      <c r="H37" s="36">
        <f t="shared" si="0"/>
        <v>9.4372727907634827E-5</v>
      </c>
      <c r="I37" s="37">
        <f t="shared" si="1"/>
        <v>0.99999999999999978</v>
      </c>
    </row>
    <row r="39" spans="1:9" x14ac:dyDescent="0.35">
      <c r="A39" s="30" t="s">
        <v>96</v>
      </c>
      <c r="B39" s="30"/>
      <c r="C39" s="33">
        <f>SUM(C3:C37)</f>
        <v>2511318.7385232565</v>
      </c>
      <c r="D39" s="33">
        <f>SUM(D3:D37)</f>
        <v>21131503.435406525</v>
      </c>
      <c r="E39" s="34">
        <f>D39/C39</f>
        <v>8.4145047425690738</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78D1-3C8B-4A67-85BD-5D662A2AA75D}">
  <dimension ref="A1:J32"/>
  <sheetViews>
    <sheetView workbookViewId="0">
      <selection sqref="A1:J1"/>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1.81640625" customWidth="1"/>
  </cols>
  <sheetData>
    <row r="1" spans="1:10" x14ac:dyDescent="0.35">
      <c r="A1" s="108" t="s">
        <v>50</v>
      </c>
      <c r="B1" s="109"/>
      <c r="C1" s="109"/>
      <c r="D1" s="109"/>
      <c r="E1" s="109"/>
      <c r="F1" s="109"/>
      <c r="G1" s="109"/>
      <c r="H1" s="109"/>
      <c r="I1" s="109"/>
      <c r="J1" s="109"/>
    </row>
    <row r="2" spans="1:10" ht="15" thickBot="1" x14ac:dyDescent="0.4">
      <c r="A2" s="110" t="s">
        <v>1</v>
      </c>
      <c r="B2" s="112" t="s">
        <v>2</v>
      </c>
      <c r="C2" s="113"/>
      <c r="D2" s="112" t="s">
        <v>3</v>
      </c>
      <c r="E2" s="114"/>
      <c r="F2" s="113"/>
      <c r="G2" s="112" t="s">
        <v>51</v>
      </c>
      <c r="H2" s="114"/>
      <c r="I2" s="114"/>
      <c r="J2" s="113"/>
    </row>
    <row r="3" spans="1:10" ht="23.5" thickBot="1" x14ac:dyDescent="0.4">
      <c r="A3" s="111"/>
      <c r="B3" s="1" t="s">
        <v>5</v>
      </c>
      <c r="C3" s="2" t="s">
        <v>6</v>
      </c>
      <c r="D3" s="1" t="s">
        <v>7</v>
      </c>
      <c r="E3" s="3" t="s">
        <v>8</v>
      </c>
      <c r="F3" s="3" t="s">
        <v>52</v>
      </c>
      <c r="G3" s="1" t="s">
        <v>53</v>
      </c>
      <c r="H3" s="3" t="s">
        <v>54</v>
      </c>
      <c r="I3" s="3" t="s">
        <v>55</v>
      </c>
      <c r="J3" s="2" t="s">
        <v>56</v>
      </c>
    </row>
    <row r="4" spans="1:10" x14ac:dyDescent="0.35">
      <c r="A4" s="115" t="s">
        <v>14</v>
      </c>
      <c r="B4" s="117" t="s">
        <v>15</v>
      </c>
      <c r="C4" s="105" t="s">
        <v>16</v>
      </c>
      <c r="D4" s="117" t="s">
        <v>17</v>
      </c>
      <c r="E4" s="119" t="s">
        <v>18</v>
      </c>
      <c r="F4" s="105" t="s">
        <v>19</v>
      </c>
      <c r="G4" s="4" t="s">
        <v>20</v>
      </c>
      <c r="H4" s="5" t="s">
        <v>21</v>
      </c>
      <c r="I4" s="5" t="s">
        <v>22</v>
      </c>
      <c r="J4" s="6" t="s">
        <v>23</v>
      </c>
    </row>
    <row r="5" spans="1:10" x14ac:dyDescent="0.35">
      <c r="A5" s="116"/>
      <c r="B5" s="118"/>
      <c r="C5" s="106"/>
      <c r="D5" s="118"/>
      <c r="E5" s="120"/>
      <c r="F5" s="106"/>
      <c r="G5" s="7" t="s">
        <v>57</v>
      </c>
      <c r="H5" s="8" t="s">
        <v>58</v>
      </c>
      <c r="I5" s="8" t="s">
        <v>25</v>
      </c>
      <c r="J5" s="9" t="s">
        <v>26</v>
      </c>
    </row>
    <row r="6" spans="1:10" x14ac:dyDescent="0.35">
      <c r="A6" s="10" t="s">
        <v>27</v>
      </c>
      <c r="B6" s="24">
        <v>128140.96120965942</v>
      </c>
      <c r="C6" s="11">
        <v>238614.52424443341</v>
      </c>
      <c r="D6" s="11">
        <v>57680.21</v>
      </c>
      <c r="E6" s="11">
        <v>81849.81</v>
      </c>
      <c r="F6" s="11">
        <v>81849.81</v>
      </c>
      <c r="G6" s="11">
        <v>366755.48545409285</v>
      </c>
      <c r="H6" s="11">
        <v>139530.01999999999</v>
      </c>
      <c r="I6" s="11">
        <v>227225.46545409286</v>
      </c>
      <c r="J6" s="12">
        <v>2.6285059333761498</v>
      </c>
    </row>
    <row r="7" spans="1:10" x14ac:dyDescent="0.35">
      <c r="A7" s="10" t="s">
        <v>28</v>
      </c>
      <c r="B7" s="24">
        <v>2008315.3532987672</v>
      </c>
      <c r="C7" s="11">
        <v>1074734.5936571376</v>
      </c>
      <c r="D7" s="11">
        <v>562789.34</v>
      </c>
      <c r="E7" s="11">
        <v>438389.58</v>
      </c>
      <c r="F7" s="11">
        <v>1546238.6243386245</v>
      </c>
      <c r="G7" s="11">
        <v>3083049.9469559048</v>
      </c>
      <c r="H7" s="11">
        <v>2109027.9643386244</v>
      </c>
      <c r="I7" s="11">
        <v>974021.98261728045</v>
      </c>
      <c r="J7" s="12">
        <v>1.4618345508390291</v>
      </c>
    </row>
    <row r="8" spans="1:10" x14ac:dyDescent="0.35">
      <c r="A8" s="10" t="s">
        <v>29</v>
      </c>
      <c r="B8" s="24">
        <v>249145.75766264164</v>
      </c>
      <c r="C8" s="11">
        <v>218261.42612363669</v>
      </c>
      <c r="D8" s="11">
        <v>161046.24</v>
      </c>
      <c r="E8" s="11">
        <v>95667.28</v>
      </c>
      <c r="F8" s="11">
        <v>150326.71017648466</v>
      </c>
      <c r="G8" s="11">
        <v>467407.18378627836</v>
      </c>
      <c r="H8" s="11">
        <v>311372.95017648465</v>
      </c>
      <c r="I8" s="11">
        <v>156034.23360979371</v>
      </c>
      <c r="J8" s="12">
        <v>1.5011168552738903</v>
      </c>
    </row>
    <row r="9" spans="1:10" x14ac:dyDescent="0.35">
      <c r="A9" s="10" t="s">
        <v>30</v>
      </c>
      <c r="B9" s="24">
        <v>1313830.5937232689</v>
      </c>
      <c r="C9" s="11">
        <v>454469.96179650148</v>
      </c>
      <c r="D9" s="11">
        <v>267415.78000000003</v>
      </c>
      <c r="E9" s="11">
        <v>0</v>
      </c>
      <c r="F9" s="11">
        <v>0</v>
      </c>
      <c r="G9" s="11">
        <v>1768300.5555197704</v>
      </c>
      <c r="H9" s="11">
        <v>267415.78000000003</v>
      </c>
      <c r="I9" s="11">
        <v>1500884.7755197703</v>
      </c>
      <c r="J9" s="12">
        <v>6.6125512694866782</v>
      </c>
    </row>
    <row r="10" spans="1:10" x14ac:dyDescent="0.35">
      <c r="A10" s="10" t="s">
        <v>31</v>
      </c>
      <c r="B10" s="24">
        <v>130036.45100992621</v>
      </c>
      <c r="C10" s="11">
        <v>601206.57840654301</v>
      </c>
      <c r="D10" s="11">
        <v>0.91</v>
      </c>
      <c r="E10" s="11">
        <v>35860.480000000003</v>
      </c>
      <c r="F10" s="11">
        <v>35860.479999999996</v>
      </c>
      <c r="G10" s="11">
        <v>731243.02941646916</v>
      </c>
      <c r="H10" s="11">
        <v>35861.39</v>
      </c>
      <c r="I10" s="11">
        <v>695381.63941646914</v>
      </c>
      <c r="J10" s="12">
        <v>20.390816681017359</v>
      </c>
    </row>
    <row r="11" spans="1:10" x14ac:dyDescent="0.35">
      <c r="A11" s="13" t="s">
        <v>32</v>
      </c>
      <c r="B11" s="14">
        <v>3829469.1169042634</v>
      </c>
      <c r="C11" s="14">
        <v>2587287.0842282521</v>
      </c>
      <c r="D11" s="14">
        <v>1048932.4799999997</v>
      </c>
      <c r="E11" s="14">
        <v>651767.15</v>
      </c>
      <c r="F11" s="14">
        <v>1814275.6245151092</v>
      </c>
      <c r="G11" s="14">
        <v>6416756.2011325154</v>
      </c>
      <c r="H11" s="14">
        <v>2863208.1045151092</v>
      </c>
      <c r="I11" s="14">
        <v>3553548.0966174062</v>
      </c>
      <c r="J11" s="15">
        <v>2.2411071661237867</v>
      </c>
    </row>
    <row r="12" spans="1:10" x14ac:dyDescent="0.35">
      <c r="A12" s="10" t="s">
        <v>33</v>
      </c>
      <c r="B12" s="24">
        <v>1158313.2105143261</v>
      </c>
      <c r="C12" s="11">
        <v>511180.59510988224</v>
      </c>
      <c r="D12" s="11">
        <v>189015.28574160996</v>
      </c>
      <c r="E12" s="11">
        <v>311025.45634611609</v>
      </c>
      <c r="F12" s="11">
        <v>175544.0681861382</v>
      </c>
      <c r="G12" s="11">
        <v>1669493.8056242084</v>
      </c>
      <c r="H12" s="11">
        <v>364559.35392774816</v>
      </c>
      <c r="I12" s="11">
        <v>1304934.4516964601</v>
      </c>
      <c r="J12" s="12">
        <v>4.5794842119318782</v>
      </c>
    </row>
    <row r="13" spans="1:10" x14ac:dyDescent="0.35">
      <c r="A13" s="10" t="s">
        <v>34</v>
      </c>
      <c r="B13" s="24">
        <v>43565.236151246478</v>
      </c>
      <c r="C13" s="11">
        <v>16576.369955910144</v>
      </c>
      <c r="D13" s="11">
        <v>7672.3854845377618</v>
      </c>
      <c r="E13" s="11">
        <v>12624.942936381525</v>
      </c>
      <c r="F13" s="11">
        <v>58620</v>
      </c>
      <c r="G13" s="11">
        <v>60141.606107156622</v>
      </c>
      <c r="H13" s="11">
        <v>66292.385484537765</v>
      </c>
      <c r="I13" s="11">
        <v>-6150.7793773811427</v>
      </c>
      <c r="J13" s="12">
        <v>0.90721740766417636</v>
      </c>
    </row>
    <row r="14" spans="1:10" x14ac:dyDescent="0.35">
      <c r="A14" s="10" t="s">
        <v>35</v>
      </c>
      <c r="B14" s="24">
        <v>114229.44840039991</v>
      </c>
      <c r="C14" s="11">
        <v>57880.448903135512</v>
      </c>
      <c r="D14" s="11">
        <v>7542.7521186289214</v>
      </c>
      <c r="E14" s="11">
        <v>12411.630681601253</v>
      </c>
      <c r="F14" s="11">
        <v>64079.511033083894</v>
      </c>
      <c r="G14" s="11">
        <v>172109.89730353543</v>
      </c>
      <c r="H14" s="11">
        <v>71622.263151712817</v>
      </c>
      <c r="I14" s="11">
        <v>100487.63415182261</v>
      </c>
      <c r="J14" s="12">
        <v>2.4030223247618712</v>
      </c>
    </row>
    <row r="15" spans="1:10" x14ac:dyDescent="0.35">
      <c r="A15" s="10" t="s">
        <v>36</v>
      </c>
      <c r="B15" s="24">
        <v>93809.519363599771</v>
      </c>
      <c r="C15" s="11">
        <v>36865.477357595693</v>
      </c>
      <c r="D15" s="11">
        <v>11037.933874907692</v>
      </c>
      <c r="E15" s="11">
        <v>18162.967122429178</v>
      </c>
      <c r="F15" s="11">
        <v>81900</v>
      </c>
      <c r="G15" s="11">
        <v>130674.99672119546</v>
      </c>
      <c r="H15" s="11">
        <v>92937.9338749077</v>
      </c>
      <c r="I15" s="11">
        <v>37737.062846287765</v>
      </c>
      <c r="J15" s="12">
        <v>1.4060458552595001</v>
      </c>
    </row>
    <row r="16" spans="1:10" x14ac:dyDescent="0.35">
      <c r="A16" s="10" t="s">
        <v>37</v>
      </c>
      <c r="B16" s="24">
        <v>73037.87095088324</v>
      </c>
      <c r="C16" s="11">
        <v>27467.576508038928</v>
      </c>
      <c r="D16" s="11">
        <v>7027.4016171029261</v>
      </c>
      <c r="E16" s="11">
        <v>11563.6192401645</v>
      </c>
      <c r="F16" s="11">
        <v>44200</v>
      </c>
      <c r="G16" s="11">
        <v>100505.44745892216</v>
      </c>
      <c r="H16" s="11">
        <v>51227.401617102929</v>
      </c>
      <c r="I16" s="11">
        <v>49278.045841819236</v>
      </c>
      <c r="J16" s="12">
        <v>1.9619470105110137</v>
      </c>
    </row>
    <row r="17" spans="1:10" x14ac:dyDescent="0.35">
      <c r="A17" s="10" t="s">
        <v>38</v>
      </c>
      <c r="B17" s="24">
        <v>312305.22885155206</v>
      </c>
      <c r="C17" s="11">
        <v>108030.17230919177</v>
      </c>
      <c r="D17" s="11">
        <v>47972.158111448691</v>
      </c>
      <c r="E17" s="11">
        <v>78938.390141198717</v>
      </c>
      <c r="F17" s="11">
        <v>82893.5</v>
      </c>
      <c r="G17" s="11">
        <v>420335.40116074384</v>
      </c>
      <c r="H17" s="11">
        <v>130865.65811144869</v>
      </c>
      <c r="I17" s="11">
        <v>289469.74304929515</v>
      </c>
      <c r="J17" s="12">
        <v>3.2119610845709805</v>
      </c>
    </row>
    <row r="18" spans="1:10" x14ac:dyDescent="0.35">
      <c r="A18" s="10" t="s">
        <v>39</v>
      </c>
      <c r="B18" s="24">
        <v>187427.15109989356</v>
      </c>
      <c r="C18" s="11">
        <v>70593.491682375519</v>
      </c>
      <c r="D18" s="11">
        <v>20009.25726025971</v>
      </c>
      <c r="E18" s="11">
        <v>32925.317897446068</v>
      </c>
      <c r="F18" s="11">
        <v>55901</v>
      </c>
      <c r="G18" s="11">
        <v>258020.64278226907</v>
      </c>
      <c r="H18" s="11">
        <v>75910.257260259707</v>
      </c>
      <c r="I18" s="11">
        <v>182110.38552200937</v>
      </c>
      <c r="J18" s="12">
        <v>3.399022109721491</v>
      </c>
    </row>
    <row r="19" spans="1:10" x14ac:dyDescent="0.35">
      <c r="A19" s="10" t="s">
        <v>40</v>
      </c>
      <c r="B19" s="24">
        <v>79980.240294085001</v>
      </c>
      <c r="C19" s="11">
        <v>31885.777794100966</v>
      </c>
      <c r="D19" s="11">
        <v>4393.355791504312</v>
      </c>
      <c r="E19" s="11">
        <v>7229.2856346626704</v>
      </c>
      <c r="F19" s="11">
        <v>56713.579999999994</v>
      </c>
      <c r="G19" s="11">
        <v>111866.01808818597</v>
      </c>
      <c r="H19" s="11">
        <v>61106.935791504307</v>
      </c>
      <c r="I19" s="11">
        <v>50759.082296681663</v>
      </c>
      <c r="J19" s="12">
        <v>1.8306599183744163</v>
      </c>
    </row>
    <row r="20" spans="1:10" x14ac:dyDescent="0.35">
      <c r="A20" s="10" t="s">
        <v>41</v>
      </c>
      <c r="B20" s="24">
        <v>484164.97177459957</v>
      </c>
      <c r="C20" s="11">
        <v>315512.35571751586</v>
      </c>
      <c r="D20" s="11">
        <v>184360.23</v>
      </c>
      <c r="E20" s="11">
        <v>106213.73</v>
      </c>
      <c r="F20" s="11">
        <v>225915.49612800576</v>
      </c>
      <c r="G20" s="11">
        <v>799677.32749211544</v>
      </c>
      <c r="H20" s="11">
        <v>410275.72612800577</v>
      </c>
      <c r="I20" s="11">
        <v>389401.60136410967</v>
      </c>
      <c r="J20" s="12">
        <v>1.9491217163615879</v>
      </c>
    </row>
    <row r="21" spans="1:10" x14ac:dyDescent="0.35">
      <c r="A21" s="13" t="s">
        <v>42</v>
      </c>
      <c r="B21" s="14">
        <v>2546832.8774005859</v>
      </c>
      <c r="C21" s="14">
        <v>1175992.2653377466</v>
      </c>
      <c r="D21" s="14">
        <v>479030.76</v>
      </c>
      <c r="E21" s="14">
        <v>591095.34</v>
      </c>
      <c r="F21" s="14">
        <v>845767.15534722782</v>
      </c>
      <c r="G21" s="14">
        <v>3722825.1427383325</v>
      </c>
      <c r="H21" s="14">
        <v>1324797.9153472278</v>
      </c>
      <c r="I21" s="14">
        <v>2398027.2273911047</v>
      </c>
      <c r="J21" s="15">
        <v>2.8101079414535346</v>
      </c>
    </row>
    <row r="22" spans="1:10" x14ac:dyDescent="0.35">
      <c r="A22" s="10" t="s">
        <v>43</v>
      </c>
      <c r="B22" s="24">
        <v>31432.902025636562</v>
      </c>
      <c r="C22" s="11">
        <v>13235.183600018954</v>
      </c>
      <c r="D22" s="11">
        <v>7653.7453197772629</v>
      </c>
      <c r="E22" s="11">
        <v>53633.319891239298</v>
      </c>
      <c r="F22" s="11">
        <v>81744.31</v>
      </c>
      <c r="G22" s="11">
        <v>44668.085625655513</v>
      </c>
      <c r="H22" s="11">
        <v>89398.055319777253</v>
      </c>
      <c r="I22" s="11">
        <v>-44729.969694121741</v>
      </c>
      <c r="J22" s="12">
        <v>0.49965388470562994</v>
      </c>
    </row>
    <row r="23" spans="1:10" x14ac:dyDescent="0.35">
      <c r="A23" s="10" t="s">
        <v>44</v>
      </c>
      <c r="B23" s="24">
        <v>155471.36691099592</v>
      </c>
      <c r="C23" s="11">
        <v>64705.771549542056</v>
      </c>
      <c r="D23" s="11">
        <v>43003.384680222734</v>
      </c>
      <c r="E23" s="11">
        <v>301344.53010876069</v>
      </c>
      <c r="F23" s="11">
        <v>301344.53010876069</v>
      </c>
      <c r="G23" s="11">
        <v>220177.13846053797</v>
      </c>
      <c r="H23" s="11">
        <v>344347.91478898341</v>
      </c>
      <c r="I23" s="11">
        <v>-124170.77632844544</v>
      </c>
      <c r="J23" s="12">
        <v>0.63940314142881527</v>
      </c>
    </row>
    <row r="24" spans="1:10" x14ac:dyDescent="0.35">
      <c r="A24" s="16" t="s">
        <v>45</v>
      </c>
      <c r="B24" s="24">
        <v>8119.0950645039202</v>
      </c>
      <c r="C24" s="11">
        <v>4623.5038931599938</v>
      </c>
      <c r="D24" s="11">
        <v>7440.1512929447226</v>
      </c>
      <c r="E24" s="11">
        <v>10327.609986725463</v>
      </c>
      <c r="F24" s="11">
        <v>28306.57</v>
      </c>
      <c r="G24" s="11">
        <v>12742.598957663915</v>
      </c>
      <c r="H24" s="11">
        <v>35746.72129294472</v>
      </c>
      <c r="I24" s="11">
        <v>-23004.122335280805</v>
      </c>
      <c r="J24" s="12">
        <v>0.35646902699797822</v>
      </c>
    </row>
    <row r="25" spans="1:10" x14ac:dyDescent="0.35">
      <c r="A25" s="16" t="s">
        <v>46</v>
      </c>
      <c r="B25" s="24">
        <v>15163.195457417374</v>
      </c>
      <c r="C25" s="11">
        <v>14612.641050151957</v>
      </c>
      <c r="D25" s="11">
        <v>15315.15870705528</v>
      </c>
      <c r="E25" s="11">
        <v>21258.840013274537</v>
      </c>
      <c r="F25" s="11">
        <v>21258.840013274537</v>
      </c>
      <c r="G25" s="11">
        <v>29775.836507569329</v>
      </c>
      <c r="H25" s="11">
        <v>36573.998720329815</v>
      </c>
      <c r="I25" s="11">
        <v>-6798.162212760486</v>
      </c>
      <c r="J25" s="12">
        <v>0.81412581476955925</v>
      </c>
    </row>
    <row r="26" spans="1:10" x14ac:dyDescent="0.35">
      <c r="A26" s="13" t="s">
        <v>47</v>
      </c>
      <c r="B26" s="14">
        <v>210186.55945855379</v>
      </c>
      <c r="C26" s="14">
        <v>97177.100092872963</v>
      </c>
      <c r="D26" s="14">
        <v>73412.44</v>
      </c>
      <c r="E26" s="14">
        <v>386564.29999999993</v>
      </c>
      <c r="F26" s="14">
        <v>432654.25012203521</v>
      </c>
      <c r="G26" s="14">
        <v>307363.65955142677</v>
      </c>
      <c r="H26" s="14">
        <v>506066.69012203522</v>
      </c>
      <c r="I26" s="14">
        <v>-198703.03057060845</v>
      </c>
      <c r="J26" s="15">
        <v>0.60735801338220408</v>
      </c>
    </row>
    <row r="27" spans="1:10" x14ac:dyDescent="0.35">
      <c r="A27" s="17"/>
      <c r="B27" s="25"/>
      <c r="C27" s="18"/>
      <c r="D27" s="18"/>
      <c r="E27" s="18"/>
      <c r="F27" s="18"/>
      <c r="G27" s="18"/>
      <c r="H27" s="18"/>
      <c r="I27" s="18"/>
      <c r="J27" s="19"/>
    </row>
    <row r="28" spans="1:10" x14ac:dyDescent="0.35">
      <c r="A28" s="10" t="s">
        <v>48</v>
      </c>
      <c r="B28" s="20"/>
      <c r="C28" s="20"/>
      <c r="D28" s="21">
        <v>720271.33</v>
      </c>
      <c r="E28" s="21"/>
      <c r="F28" s="20"/>
      <c r="G28" s="20">
        <v>0</v>
      </c>
      <c r="H28" s="20">
        <v>720271.33</v>
      </c>
      <c r="I28" s="20">
        <v>-720271.33</v>
      </c>
      <c r="J28" s="22"/>
    </row>
    <row r="29" spans="1:10" x14ac:dyDescent="0.35">
      <c r="A29" s="13" t="s">
        <v>49</v>
      </c>
      <c r="B29" s="23">
        <v>6586488.5537634026</v>
      </c>
      <c r="C29" s="23">
        <v>3860456.4496588716</v>
      </c>
      <c r="D29" s="23">
        <v>2321647.0099999998</v>
      </c>
      <c r="E29" s="23">
        <v>1629426.79</v>
      </c>
      <c r="F29" s="23">
        <v>3092697.0299843722</v>
      </c>
      <c r="G29" s="23">
        <v>10446945.003422275</v>
      </c>
      <c r="H29" s="23">
        <v>5414344.0399843724</v>
      </c>
      <c r="I29" s="23">
        <v>5032600.9634379027</v>
      </c>
      <c r="J29" s="15">
        <v>1.9294941226993823</v>
      </c>
    </row>
    <row r="31" spans="1:10" ht="27" customHeight="1" x14ac:dyDescent="0.35">
      <c r="A31" s="107" t="s">
        <v>59</v>
      </c>
      <c r="B31" s="107"/>
      <c r="C31" s="107"/>
      <c r="D31" s="107"/>
      <c r="E31" s="107"/>
      <c r="F31" s="107"/>
      <c r="G31" s="107"/>
      <c r="H31" s="107"/>
      <c r="I31" s="107"/>
      <c r="J31" s="107"/>
    </row>
    <row r="32" spans="1:10" ht="27" customHeight="1" x14ac:dyDescent="0.35">
      <c r="A32" s="107"/>
      <c r="B32" s="107"/>
      <c r="C32" s="107"/>
      <c r="D32" s="107"/>
      <c r="E32" s="107"/>
      <c r="F32" s="107"/>
      <c r="G32" s="107"/>
      <c r="H32" s="107"/>
      <c r="I32" s="107"/>
      <c r="J32" s="107"/>
    </row>
  </sheetData>
  <mergeCells count="12">
    <mergeCell ref="F4:F5"/>
    <mergeCell ref="A31:J32"/>
    <mergeCell ref="A1:J1"/>
    <mergeCell ref="A2:A3"/>
    <mergeCell ref="B2:C2"/>
    <mergeCell ref="D2:F2"/>
    <mergeCell ref="G2:J2"/>
    <mergeCell ref="A4:A5"/>
    <mergeCell ref="B4:B5"/>
    <mergeCell ref="C4:C5"/>
    <mergeCell ref="D4:D5"/>
    <mergeCell ref="E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3FC02-DB3D-46F0-97EF-FBB1D2AE0408}">
  <dimension ref="A1:J29"/>
  <sheetViews>
    <sheetView workbookViewId="0">
      <selection sqref="A1:J1"/>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0.81640625" customWidth="1"/>
  </cols>
  <sheetData>
    <row r="1" spans="1:10" x14ac:dyDescent="0.35">
      <c r="A1" s="108" t="s">
        <v>0</v>
      </c>
      <c r="B1" s="109"/>
      <c r="C1" s="109"/>
      <c r="D1" s="109"/>
      <c r="E1" s="109"/>
      <c r="F1" s="109"/>
      <c r="G1" s="109"/>
      <c r="H1" s="109"/>
      <c r="I1" s="109"/>
      <c r="J1" s="109"/>
    </row>
    <row r="2" spans="1:10" ht="15" thickBot="1" x14ac:dyDescent="0.4">
      <c r="A2" s="110" t="s">
        <v>1</v>
      </c>
      <c r="B2" s="112" t="s">
        <v>2</v>
      </c>
      <c r="C2" s="113"/>
      <c r="D2" s="112" t="s">
        <v>3</v>
      </c>
      <c r="E2" s="114"/>
      <c r="F2" s="113"/>
      <c r="G2" s="112" t="s">
        <v>4</v>
      </c>
      <c r="H2" s="114"/>
      <c r="I2" s="114"/>
      <c r="J2" s="113"/>
    </row>
    <row r="3" spans="1:10" ht="23.5" thickBot="1" x14ac:dyDescent="0.4">
      <c r="A3" s="111"/>
      <c r="B3" s="1" t="s">
        <v>5</v>
      </c>
      <c r="C3" s="2" t="s">
        <v>6</v>
      </c>
      <c r="D3" s="1" t="s">
        <v>7</v>
      </c>
      <c r="E3" s="3" t="s">
        <v>8</v>
      </c>
      <c r="F3" s="3" t="s">
        <v>9</v>
      </c>
      <c r="G3" s="1" t="s">
        <v>10</v>
      </c>
      <c r="H3" s="3" t="s">
        <v>11</v>
      </c>
      <c r="I3" s="3" t="s">
        <v>12</v>
      </c>
      <c r="J3" s="2" t="s">
        <v>13</v>
      </c>
    </row>
    <row r="4" spans="1:10" x14ac:dyDescent="0.35">
      <c r="A4" s="115" t="s">
        <v>14</v>
      </c>
      <c r="B4" s="117" t="s">
        <v>15</v>
      </c>
      <c r="C4" s="105" t="s">
        <v>16</v>
      </c>
      <c r="D4" s="117" t="s">
        <v>17</v>
      </c>
      <c r="E4" s="119" t="s">
        <v>18</v>
      </c>
      <c r="F4" s="105" t="s">
        <v>19</v>
      </c>
      <c r="G4" s="4" t="s">
        <v>20</v>
      </c>
      <c r="H4" s="5" t="s">
        <v>21</v>
      </c>
      <c r="I4" s="5" t="s">
        <v>22</v>
      </c>
      <c r="J4" s="6" t="s">
        <v>23</v>
      </c>
    </row>
    <row r="5" spans="1:10" x14ac:dyDescent="0.35">
      <c r="A5" s="116"/>
      <c r="B5" s="118"/>
      <c r="C5" s="106"/>
      <c r="D5" s="118"/>
      <c r="E5" s="120"/>
      <c r="F5" s="106"/>
      <c r="G5" s="7" t="s">
        <v>15</v>
      </c>
      <c r="H5" s="8" t="s">
        <v>24</v>
      </c>
      <c r="I5" s="8" t="s">
        <v>25</v>
      </c>
      <c r="J5" s="9" t="s">
        <v>26</v>
      </c>
    </row>
    <row r="6" spans="1:10" x14ac:dyDescent="0.35">
      <c r="A6" s="10" t="s">
        <v>27</v>
      </c>
      <c r="B6" s="11">
        <v>108402.257512147</v>
      </c>
      <c r="C6" s="11"/>
      <c r="D6" s="11">
        <v>57680.21</v>
      </c>
      <c r="E6" s="11">
        <v>81849.81</v>
      </c>
      <c r="F6" s="11">
        <v>81849.81</v>
      </c>
      <c r="G6" s="11">
        <v>108402.257512147</v>
      </c>
      <c r="H6" s="11">
        <v>139530.01999999999</v>
      </c>
      <c r="I6" s="11">
        <v>-31127.76248785299</v>
      </c>
      <c r="J6" s="12">
        <v>0.77690992599404063</v>
      </c>
    </row>
    <row r="7" spans="1:10" x14ac:dyDescent="0.35">
      <c r="A7" s="10" t="s">
        <v>28</v>
      </c>
      <c r="B7" s="11">
        <v>1513290.1344941193</v>
      </c>
      <c r="C7" s="11"/>
      <c r="D7" s="11">
        <v>562789.34</v>
      </c>
      <c r="E7" s="11">
        <v>438389.58</v>
      </c>
      <c r="F7" s="11">
        <v>1574314.1749636861</v>
      </c>
      <c r="G7" s="11">
        <v>1513290.1344941193</v>
      </c>
      <c r="H7" s="11">
        <v>1001178.9199999999</v>
      </c>
      <c r="I7" s="11">
        <v>512111.2144941194</v>
      </c>
      <c r="J7" s="12">
        <v>1.5115081872619924</v>
      </c>
    </row>
    <row r="8" spans="1:10" x14ac:dyDescent="0.35">
      <c r="A8" s="10" t="s">
        <v>29</v>
      </c>
      <c r="B8" s="11">
        <v>201151.10106029676</v>
      </c>
      <c r="C8" s="11"/>
      <c r="D8" s="11">
        <v>161046.24</v>
      </c>
      <c r="E8" s="11">
        <v>95667.28</v>
      </c>
      <c r="F8" s="11">
        <v>150326.71017648466</v>
      </c>
      <c r="G8" s="11">
        <v>201151.10106029676</v>
      </c>
      <c r="H8" s="11">
        <v>256713.52</v>
      </c>
      <c r="I8" s="11">
        <v>-55562.418939703231</v>
      </c>
      <c r="J8" s="12">
        <v>0.78356255276425169</v>
      </c>
    </row>
    <row r="9" spans="1:10" x14ac:dyDescent="0.35">
      <c r="A9" s="10" t="s">
        <v>30</v>
      </c>
      <c r="B9" s="11">
        <v>1198827.9311830401</v>
      </c>
      <c r="C9" s="11"/>
      <c r="D9" s="11">
        <v>267415.78000000003</v>
      </c>
      <c r="E9" s="11">
        <v>0</v>
      </c>
      <c r="F9" s="11">
        <v>0</v>
      </c>
      <c r="G9" s="11">
        <v>1198827.9311830401</v>
      </c>
      <c r="H9" s="11">
        <v>267415.78000000003</v>
      </c>
      <c r="I9" s="11">
        <v>931412.15118304011</v>
      </c>
      <c r="J9" s="12">
        <v>4.4830111790076117</v>
      </c>
    </row>
    <row r="10" spans="1:10" x14ac:dyDescent="0.35">
      <c r="A10" s="10" t="s">
        <v>31</v>
      </c>
      <c r="B10" s="11">
        <v>109464.10618065429</v>
      </c>
      <c r="C10" s="11"/>
      <c r="D10" s="11">
        <v>0.91</v>
      </c>
      <c r="E10" s="11">
        <v>35860.480000000003</v>
      </c>
      <c r="F10" s="11">
        <v>35860.479999999996</v>
      </c>
      <c r="G10" s="11">
        <v>109464.10618065429</v>
      </c>
      <c r="H10" s="11">
        <v>35861.390000000007</v>
      </c>
      <c r="I10" s="11">
        <v>73602.716180654272</v>
      </c>
      <c r="J10" s="12">
        <v>3.0524222898402504</v>
      </c>
    </row>
    <row r="11" spans="1:10" x14ac:dyDescent="0.35">
      <c r="A11" s="13" t="s">
        <v>32</v>
      </c>
      <c r="B11" s="14">
        <v>3131135.5304302578</v>
      </c>
      <c r="C11" s="14">
        <v>0</v>
      </c>
      <c r="D11" s="14">
        <v>1048932.4799999997</v>
      </c>
      <c r="E11" s="14">
        <v>651767.15</v>
      </c>
      <c r="F11" s="14">
        <v>1842351.1751401708</v>
      </c>
      <c r="G11" s="14">
        <v>3131135.5304302578</v>
      </c>
      <c r="H11" s="14">
        <v>1700699.63</v>
      </c>
      <c r="I11" s="14">
        <v>1430435.9004302579</v>
      </c>
      <c r="J11" s="15">
        <v>1.8410867358336862</v>
      </c>
    </row>
    <row r="12" spans="1:10" x14ac:dyDescent="0.35">
      <c r="A12" s="10" t="s">
        <v>33</v>
      </c>
      <c r="B12" s="11">
        <v>1036686.4044641207</v>
      </c>
      <c r="C12" s="11"/>
      <c r="D12" s="11">
        <v>189015.28574160996</v>
      </c>
      <c r="E12" s="11">
        <v>311025.45634611609</v>
      </c>
      <c r="F12" s="11">
        <v>175544.0681861382</v>
      </c>
      <c r="G12" s="11">
        <v>1036686.4044641207</v>
      </c>
      <c r="H12" s="11">
        <v>500040.74208772602</v>
      </c>
      <c r="I12" s="11">
        <v>536645.66237639473</v>
      </c>
      <c r="J12" s="12">
        <v>2.0732038756198925</v>
      </c>
    </row>
    <row r="13" spans="1:10" x14ac:dyDescent="0.35">
      <c r="A13" s="10" t="s">
        <v>34</v>
      </c>
      <c r="B13" s="11">
        <v>36590.829549076989</v>
      </c>
      <c r="C13" s="11"/>
      <c r="D13" s="11">
        <v>7672.3854845377618</v>
      </c>
      <c r="E13" s="11">
        <v>12624.942936381525</v>
      </c>
      <c r="F13" s="11">
        <v>58620</v>
      </c>
      <c r="G13" s="11">
        <v>36590.829549076989</v>
      </c>
      <c r="H13" s="11">
        <v>20297.328420919286</v>
      </c>
      <c r="I13" s="11">
        <v>16293.501128157703</v>
      </c>
      <c r="J13" s="12">
        <v>1.8027411682103409</v>
      </c>
    </row>
    <row r="14" spans="1:10" x14ac:dyDescent="0.35">
      <c r="A14" s="10" t="s">
        <v>35</v>
      </c>
      <c r="B14" s="11">
        <v>87017.296947620227</v>
      </c>
      <c r="C14" s="11"/>
      <c r="D14" s="11">
        <v>7542.7521186289214</v>
      </c>
      <c r="E14" s="11">
        <v>12411.630681601253</v>
      </c>
      <c r="F14" s="11">
        <v>64079.511033083894</v>
      </c>
      <c r="G14" s="11">
        <v>87017.296947620227</v>
      </c>
      <c r="H14" s="11">
        <v>19954.382800230174</v>
      </c>
      <c r="I14" s="11">
        <v>67062.914147390053</v>
      </c>
      <c r="J14" s="12">
        <v>4.3608112472722773</v>
      </c>
    </row>
    <row r="15" spans="1:10" x14ac:dyDescent="0.35">
      <c r="A15" s="10" t="s">
        <v>36</v>
      </c>
      <c r="B15" s="11">
        <v>71554.435799800383</v>
      </c>
      <c r="C15" s="11"/>
      <c r="D15" s="11">
        <v>11037.933874907692</v>
      </c>
      <c r="E15" s="11">
        <v>18162.967122429178</v>
      </c>
      <c r="F15" s="11">
        <v>81900</v>
      </c>
      <c r="G15" s="11">
        <v>71554.435799800383</v>
      </c>
      <c r="H15" s="11">
        <v>29200.90099733687</v>
      </c>
      <c r="I15" s="11">
        <v>42353.534802463517</v>
      </c>
      <c r="J15" s="12">
        <v>2.4504187664047135</v>
      </c>
    </row>
    <row r="16" spans="1:10" x14ac:dyDescent="0.35">
      <c r="A16" s="10" t="s">
        <v>37</v>
      </c>
      <c r="B16" s="11">
        <v>61975.512741652099</v>
      </c>
      <c r="C16" s="11"/>
      <c r="D16" s="11">
        <v>7027.4016171029261</v>
      </c>
      <c r="E16" s="11">
        <v>11563.6192401645</v>
      </c>
      <c r="F16" s="11">
        <v>44200</v>
      </c>
      <c r="G16" s="11">
        <v>61975.512741652099</v>
      </c>
      <c r="H16" s="11">
        <v>18591.020857267427</v>
      </c>
      <c r="I16" s="11">
        <v>43384.491884384668</v>
      </c>
      <c r="J16" s="12">
        <v>3.3336261207746003</v>
      </c>
    </row>
    <row r="17" spans="1:10" x14ac:dyDescent="0.35">
      <c r="A17" s="10" t="s">
        <v>38</v>
      </c>
      <c r="B17" s="11">
        <v>284968.42225354031</v>
      </c>
      <c r="C17" s="11"/>
      <c r="D17" s="11">
        <v>47972.158111448691</v>
      </c>
      <c r="E17" s="11">
        <v>78938.390141198717</v>
      </c>
      <c r="F17" s="11">
        <v>82893.5</v>
      </c>
      <c r="G17" s="11">
        <v>284968.42225354031</v>
      </c>
      <c r="H17" s="11">
        <v>126910.54825264741</v>
      </c>
      <c r="I17" s="11">
        <v>158057.87400089292</v>
      </c>
      <c r="J17" s="12">
        <v>2.2454273988812883</v>
      </c>
    </row>
    <row r="18" spans="1:10" x14ac:dyDescent="0.35">
      <c r="A18" s="10" t="s">
        <v>39</v>
      </c>
      <c r="B18" s="11">
        <v>159966.64385646963</v>
      </c>
      <c r="C18" s="11"/>
      <c r="D18" s="11">
        <v>20009.25726025971</v>
      </c>
      <c r="E18" s="11">
        <v>32925.317897446068</v>
      </c>
      <c r="F18" s="11">
        <v>55901</v>
      </c>
      <c r="G18" s="11">
        <v>159966.64385646963</v>
      </c>
      <c r="H18" s="11">
        <v>52934.575157705782</v>
      </c>
      <c r="I18" s="11">
        <v>107032.06869876385</v>
      </c>
      <c r="J18" s="12">
        <v>3.0219689754737362</v>
      </c>
    </row>
    <row r="19" spans="1:10" x14ac:dyDescent="0.35">
      <c r="A19" s="10" t="s">
        <v>40</v>
      </c>
      <c r="B19" s="11">
        <v>56886.692896935361</v>
      </c>
      <c r="C19" s="11"/>
      <c r="D19" s="11">
        <v>4393.355791504312</v>
      </c>
      <c r="E19" s="11">
        <v>7229.2856346626704</v>
      </c>
      <c r="F19" s="11">
        <v>56713.579999999994</v>
      </c>
      <c r="G19" s="11">
        <v>56886.692896935361</v>
      </c>
      <c r="H19" s="11">
        <v>11622.641426166982</v>
      </c>
      <c r="I19" s="11">
        <v>45264.051470768376</v>
      </c>
      <c r="J19" s="12">
        <v>4.8944719888597614</v>
      </c>
    </row>
    <row r="20" spans="1:10" x14ac:dyDescent="0.35">
      <c r="A20" s="10" t="s">
        <v>41</v>
      </c>
      <c r="B20" s="11">
        <v>412245.48156999506</v>
      </c>
      <c r="C20" s="11"/>
      <c r="D20" s="11">
        <v>184360.23</v>
      </c>
      <c r="E20" s="11">
        <v>106213.73</v>
      </c>
      <c r="F20" s="11">
        <v>225915.49612800576</v>
      </c>
      <c r="G20" s="11">
        <v>412245.48156999506</v>
      </c>
      <c r="H20" s="11">
        <v>290573.96000000002</v>
      </c>
      <c r="I20" s="11">
        <v>121671.52156999503</v>
      </c>
      <c r="J20" s="12">
        <v>1.4187282355583239</v>
      </c>
    </row>
    <row r="21" spans="1:10" x14ac:dyDescent="0.35">
      <c r="A21" s="13" t="s">
        <v>42</v>
      </c>
      <c r="B21" s="14">
        <v>2207891.7200792106</v>
      </c>
      <c r="C21" s="14">
        <v>0</v>
      </c>
      <c r="D21" s="14">
        <v>479030.76</v>
      </c>
      <c r="E21" s="14">
        <v>591095.34</v>
      </c>
      <c r="F21" s="14">
        <v>845767.15534722782</v>
      </c>
      <c r="G21" s="14">
        <v>2207891.7200792106</v>
      </c>
      <c r="H21" s="14">
        <v>1070126.1000000001</v>
      </c>
      <c r="I21" s="14">
        <v>1137765.6200792105</v>
      </c>
      <c r="J21" s="15">
        <v>2.0632070557658677</v>
      </c>
    </row>
    <row r="22" spans="1:10" x14ac:dyDescent="0.35">
      <c r="A22" s="10" t="s">
        <v>43</v>
      </c>
      <c r="B22" s="11">
        <v>23043.292068813917</v>
      </c>
      <c r="C22" s="11"/>
      <c r="D22" s="11">
        <v>7653.7453197772629</v>
      </c>
      <c r="E22" s="11">
        <v>53633.319891239298</v>
      </c>
      <c r="F22" s="11">
        <v>81744.31</v>
      </c>
      <c r="G22" s="11">
        <v>23043.292068813917</v>
      </c>
      <c r="H22" s="11">
        <v>61287.065211016561</v>
      </c>
      <c r="I22" s="11">
        <v>-38243.773142202641</v>
      </c>
      <c r="J22" s="12">
        <v>0.37598948472200305</v>
      </c>
    </row>
    <row r="23" spans="1:10" x14ac:dyDescent="0.35">
      <c r="A23" s="10" t="s">
        <v>44</v>
      </c>
      <c r="B23" s="11">
        <v>112926.78811101073</v>
      </c>
      <c r="C23" s="11"/>
      <c r="D23" s="11">
        <v>43003.384680222734</v>
      </c>
      <c r="E23" s="11">
        <v>301344.53010876069</v>
      </c>
      <c r="F23" s="11">
        <v>301344.53010876069</v>
      </c>
      <c r="G23" s="11">
        <v>112926.78811101073</v>
      </c>
      <c r="H23" s="11">
        <v>344347.91478898341</v>
      </c>
      <c r="I23" s="11">
        <v>-231421.12667797267</v>
      </c>
      <c r="J23" s="12">
        <v>0.32794387089642263</v>
      </c>
    </row>
    <row r="24" spans="1:10" x14ac:dyDescent="0.35">
      <c r="A24" s="16" t="s">
        <v>45</v>
      </c>
      <c r="B24" s="11">
        <v>6307.3492114105984</v>
      </c>
      <c r="C24" s="11"/>
      <c r="D24" s="11">
        <v>7440.1512929447226</v>
      </c>
      <c r="E24" s="11">
        <v>10327.609986725463</v>
      </c>
      <c r="F24" s="11">
        <v>28306.57</v>
      </c>
      <c r="G24" s="11">
        <v>6307.3492114105984</v>
      </c>
      <c r="H24" s="11">
        <v>17767.761279670187</v>
      </c>
      <c r="I24" s="11">
        <v>-11460.412068259589</v>
      </c>
      <c r="J24" s="12">
        <v>0.35498840355466987</v>
      </c>
    </row>
    <row r="25" spans="1:10" x14ac:dyDescent="0.35">
      <c r="A25" s="16" t="s">
        <v>46</v>
      </c>
      <c r="B25" s="11">
        <v>12304.174722771755</v>
      </c>
      <c r="C25" s="11"/>
      <c r="D25" s="11">
        <v>15315.15870705528</v>
      </c>
      <c r="E25" s="11">
        <v>21258.840013274537</v>
      </c>
      <c r="F25" s="11">
        <v>21258.840013274537</v>
      </c>
      <c r="G25" s="11">
        <v>12304.174722771755</v>
      </c>
      <c r="H25" s="11">
        <v>36573.998720329815</v>
      </c>
      <c r="I25" s="11">
        <v>-24269.823997558058</v>
      </c>
      <c r="J25" s="12">
        <v>0.33641863491214119</v>
      </c>
    </row>
    <row r="26" spans="1:10" x14ac:dyDescent="0.35">
      <c r="A26" s="13" t="s">
        <v>47</v>
      </c>
      <c r="B26" s="14">
        <v>154581.60411400697</v>
      </c>
      <c r="C26" s="14">
        <v>0</v>
      </c>
      <c r="D26" s="14">
        <v>73412.44</v>
      </c>
      <c r="E26" s="14">
        <v>386564.29999999993</v>
      </c>
      <c r="F26" s="14">
        <v>432654.25012203521</v>
      </c>
      <c r="G26" s="14">
        <v>154581.60411400697</v>
      </c>
      <c r="H26" s="14">
        <v>459976.73999999993</v>
      </c>
      <c r="I26" s="14">
        <v>-305395.13588599296</v>
      </c>
      <c r="J26" s="15">
        <v>0.33606395861235722</v>
      </c>
    </row>
    <row r="27" spans="1:10" x14ac:dyDescent="0.35">
      <c r="A27" s="17"/>
      <c r="B27" s="18"/>
      <c r="C27" s="18"/>
      <c r="D27" s="18"/>
      <c r="E27" s="18"/>
      <c r="F27" s="18"/>
      <c r="G27" s="18"/>
      <c r="H27" s="18"/>
      <c r="I27" s="18"/>
      <c r="J27" s="19"/>
    </row>
    <row r="28" spans="1:10" x14ac:dyDescent="0.35">
      <c r="A28" s="10" t="s">
        <v>48</v>
      </c>
      <c r="B28" s="20"/>
      <c r="C28" s="20"/>
      <c r="D28" s="21">
        <v>720271.33</v>
      </c>
      <c r="E28" s="21"/>
      <c r="F28" s="20"/>
      <c r="G28" s="20">
        <v>0</v>
      </c>
      <c r="H28" s="20">
        <v>720271.33</v>
      </c>
      <c r="I28" s="20">
        <v>-720271.33</v>
      </c>
      <c r="J28" s="22"/>
    </row>
    <row r="29" spans="1:10" x14ac:dyDescent="0.35">
      <c r="A29" s="13" t="s">
        <v>49</v>
      </c>
      <c r="B29" s="23">
        <v>5493608.854623476</v>
      </c>
      <c r="C29" s="23">
        <v>0</v>
      </c>
      <c r="D29" s="23">
        <v>2321647.0099999998</v>
      </c>
      <c r="E29" s="23">
        <v>1629426.79</v>
      </c>
      <c r="F29" s="23">
        <v>3120772.5806094338</v>
      </c>
      <c r="G29" s="23">
        <v>5493608.854623476</v>
      </c>
      <c r="H29" s="23">
        <v>3951073.8</v>
      </c>
      <c r="I29" s="23">
        <v>1542535.0546234753</v>
      </c>
      <c r="J29" s="15">
        <v>1.3904090717372772</v>
      </c>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 Verified Savings Summary</vt:lpstr>
      <vt:lpstr>2019 High Impact Measures</vt:lpstr>
      <vt:lpstr>2019 TRC</vt:lpstr>
      <vt:lpstr>2019 UCT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CJ Consulting</cp:lastModifiedBy>
  <dcterms:created xsi:type="dcterms:W3CDTF">2020-11-19T13:48:59Z</dcterms:created>
  <dcterms:modified xsi:type="dcterms:W3CDTF">2020-11-23T16:48:32Z</dcterms:modified>
</cp:coreProperties>
</file>