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tables/table2.xml" ContentType="application/vnd.openxmlformats-officedocument.spreadsheetml.table+xml"/>
  <Override PartName="/xl/comments2.xml" ContentType="application/vnd.openxmlformats-officedocument.spreadsheetml.comments+xml"/>
  <Override PartName="/xl/threadedComments/threadedComment2.xml" ContentType="application/vnd.ms-excel.threadedcomments+xml"/>
  <Override PartName="/xl/drawings/drawing3.xml" ContentType="application/vnd.openxmlformats-officedocument.drawing+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omments3.xml" ContentType="application/vnd.openxmlformats-officedocument.spreadsheetml.comments+xml"/>
  <Override PartName="/xl/threadedComments/threadedComment3.xml" ContentType="application/vnd.ms-excel.threaded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tables/table7.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Z:\ComEd EMV\Cross Cutting\Cost Effectiveness\2022-2025\Draft\"/>
    </mc:Choice>
  </mc:AlternateContent>
  <xr:revisionPtr revIDLastSave="0" documentId="13_ncr:1_{4B42B736-1FAB-43BC-91A6-4FC4D7A670C9}" xr6:coauthVersionLast="47" xr6:coauthVersionMax="47" xr10:uidLastSave="{00000000-0000-0000-0000-000000000000}"/>
  <bookViews>
    <workbookView xWindow="-57720" yWindow="-120" windowWidth="29040" windowHeight="15720" tabRatio="787" activeTab="2" xr2:uid="{CE2FB167-A2F9-41DE-8BE6-504A912A5B7C}"/>
  </bookViews>
  <sheets>
    <sheet name="Table 1-1" sheetId="48" r:id="rId1"/>
    <sheet name="Table 1-2" sheetId="49" r:id="rId2"/>
    <sheet name="Table 2-1" sheetId="51" r:id="rId3"/>
    <sheet name="Table 2-2" sheetId="52" r:id="rId4"/>
    <sheet name="Table 2-3" sheetId="66" r:id="rId5"/>
    <sheet name="Table 2-3 old" sheetId="60" state="hidden" r:id="rId6"/>
    <sheet name="Table 2-4" sheetId="67" r:id="rId7"/>
    <sheet name="Table 2-4 old" sheetId="61" state="hidden" r:id="rId8"/>
    <sheet name="Table 2-5" sheetId="68" r:id="rId9"/>
    <sheet name="Table 2-5 old" sheetId="62" state="hidden" r:id="rId10"/>
    <sheet name="Table 2-6" sheetId="70" r:id="rId11"/>
    <sheet name="Table 2-6 old" sheetId="59" state="hidden" r:id="rId12"/>
    <sheet name="README" sheetId="36" state="hidden" r:id="rId13"/>
    <sheet name="Table of Contents" sheetId="4" state="hidden" r:id="rId14"/>
    <sheet name="Change Log" sheetId="32" state="hidden" r:id="rId15"/>
    <sheet name="Basic Tables" sheetId="33" state="hidden" r:id="rId16"/>
    <sheet name="Additional Tables" sheetId="37" state="hidden" r:id="rId17"/>
    <sheet name="Text Boxes" sheetId="31" state="hidden" r:id="rId18"/>
    <sheet name="Charts" sheetId="34" state="hidden" r:id="rId19"/>
  </sheets>
  <definedNames>
    <definedName name="_Ref104380074" localSheetId="0">'Table 1-1'!$A$1</definedName>
    <definedName name="_Ref201750243" localSheetId="3">'Table 2-2'!$A$1</definedName>
    <definedName name="_Toc225114169" localSheetId="1">'Table 1-2'!$A$1</definedName>
    <definedName name="_Toc225114170" localSheetId="2">'Table 2-1'!$A$1</definedName>
    <definedName name="_Toc225114170" localSheetId="4">'Table 2-3'!$A$1</definedName>
    <definedName name="_Toc225114170" localSheetId="5">'Table 2-3 old'!$A$1</definedName>
    <definedName name="_Toc225114170" localSheetId="6">'Table 2-4'!$A$1</definedName>
    <definedName name="_Toc225114170" localSheetId="7">'Table 2-4 old'!$A$1</definedName>
    <definedName name="_Toc225114170" localSheetId="8">'Table 2-5'!$A$1</definedName>
    <definedName name="_Toc225114170" localSheetId="9">'Table 2-5 old'!$A$1</definedName>
    <definedName name="_Toc225114170" localSheetId="10">'Table 2-6'!$A$1</definedName>
    <definedName name="_Toc225114170" localSheetId="11">'Table 2-6 old'!$A$1</definedName>
    <definedName name="Fuel_Oil_Conversion_Rate">#REF!</definedName>
    <definedName name="Program_Lookup">#REF!</definedName>
    <definedName name="Propane_Conversion_Rate">#REF!</definedName>
    <definedName name="Therm_Conversion_Rate">#REF!</definedName>
    <definedName name="x" localSheetId="4">'Table 2-3'!$A$1</definedName>
    <definedName name="x" localSheetId="5">'Table 2-3 old'!$A$1</definedName>
    <definedName name="x" localSheetId="6">'Table 2-4'!$A$1</definedName>
    <definedName name="x" localSheetId="7">'Table 2-4 old'!$A$1</definedName>
    <definedName name="x" localSheetId="8">'Table 2-5'!$A$1</definedName>
    <definedName name="x" localSheetId="9">'Table 2-5 old'!$A$1</definedName>
    <definedName name="x" localSheetId="10">'Table 2-6'!$A$1</definedName>
    <definedName name="x" localSheetId="11">'Table 2-6 old'!$A$1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5" i="66" l="1"/>
  <c r="L14" i="66"/>
  <c r="C24" i="61"/>
  <c r="D24" i="61"/>
  <c r="C30" i="61"/>
  <c r="D30" i="61"/>
  <c r="H30" i="61"/>
  <c r="D14" i="60"/>
  <c r="H14" i="60"/>
  <c r="H14" i="61"/>
  <c r="H24" i="61"/>
  <c r="H33" i="61"/>
  <c r="C25" i="62"/>
  <c r="C14" i="62"/>
  <c r="C31" i="62"/>
  <c r="H31" i="62"/>
  <c r="H25" i="62"/>
  <c r="H14" i="62"/>
  <c r="C33" i="61"/>
  <c r="C34" i="60"/>
  <c r="H34" i="60"/>
  <c r="D4"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tc={5F90C903-88E9-4410-A3E5-5DFC0C7E5BAC}</author>
    <author>tc={981A8866-B839-46AD-94D1-BEB168B36C0F}</author>
  </authors>
  <commentList>
    <comment ref="A1" authorId="0" shapeId="0" xr:uid="{5F90C903-88E9-4410-A3E5-5DFC0C7E5BAC}">
      <text>
        <t>[Threaded comment]
Your version of Excel allows you to read this threaded comment; however, any edits to it will get removed if the file is opened in a newer version of Excel. Learn more: https://go.microsoft.com/fwlink/?linkid=870924
Comment:
    Resize the Excel table so it does not include blank lines. Excel tables automatically expand to include new rows so we don’t need those extra rows included. This also means “blank” won’t show up in the filter choices (which is a good thing).</t>
      </text>
    </comment>
    <comment ref="D2" authorId="1" shapeId="0" xr:uid="{981A8866-B839-46AD-94D1-BEB168B36C0F}">
      <text>
        <t>[Threaded comment]
Your version of Excel allows you to read this threaded comment; however, any edits to it will get removed if the file is opened in a newer version of Excel. Learn more: https://go.microsoft.com/fwlink/?linkid=870924
Comment:
    INSTRUCTIONS: Links are automatically populated using a formula in Column D – in order to correctly populate, all Tab Names being used need to be included in this Workbook as separate tabs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tc={AD723AD7-7D11-4615-9903-DDA1ED3FBE47}</author>
  </authors>
  <commentList>
    <comment ref="C2" authorId="0" shapeId="0" xr:uid="{AD723AD7-7D11-4615-9903-DDA1ED3FBE47}">
      <text>
        <t>[Threaded comment]
Your version of Excel allows you to read this threaded comment; however, any edits to it will get removed if the file is opened in a newer version of Excel. Learn more: https://go.microsoft.com/fwlink/?linkid=870924
Comment:
    See my comment on the Table of Contents about the table size. The same applies here.</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tc={CD97BE03-6C4F-4B24-A919-EAC11573FE10}</author>
  </authors>
  <commentList>
    <comment ref="B1" authorId="0" shapeId="0" xr:uid="{CD97BE03-6C4F-4B24-A919-EAC11573FE10}">
      <text>
        <t>[Threaded comment]
Your version of Excel allows you to read this threaded comment; however, any edits to it will get removed if the file is opened in a newer version of Excel. Learn more: https://go.microsoft.com/fwlink/?linkid=870924
Comment:
    These options are formatted as Excel tables. The format is then governed and enforced by the Excel table format. I prefer this approach.
The Additional Tables sheet has tables that are not “Excel tables” but may be useful none-the-less. I suggest you add a note to this sheet and the next to emphasize the distinction.</t>
      </text>
    </comment>
  </commentList>
</comments>
</file>

<file path=xl/sharedStrings.xml><?xml version="1.0" encoding="utf-8"?>
<sst xmlns="http://schemas.openxmlformats.org/spreadsheetml/2006/main" count="773" uniqueCount="219">
  <si>
    <t>Table 1‑1. Summary of CY2022-CY2025 TRC and UCT Values for ComEd Programs</t>
  </si>
  <si>
    <t>Program</t>
  </si>
  <si>
    <t>Illinois TRC Test</t>
  </si>
  <si>
    <r>
      <t>UCT</t>
    </r>
    <r>
      <rPr>
        <sz val="8"/>
        <color rgb="FF000000"/>
        <rFont val="Aptos Narrow"/>
        <family val="2"/>
        <scheme val="minor"/>
      </rPr>
      <t> </t>
    </r>
    <r>
      <rPr>
        <b/>
        <sz val="9"/>
        <color rgb="FFFFFFFF"/>
        <rFont val="Aptos"/>
        <family val="2"/>
      </rPr>
      <t>*</t>
    </r>
  </si>
  <si>
    <t>(With Societal NEIs)*</t>
  </si>
  <si>
    <t>(Without</t>
  </si>
  <si>
    <t>Societal NEIs)*</t>
  </si>
  <si>
    <t>ASI kWh Purchase‡</t>
  </si>
  <si>
    <t>Behavior - Res/IE</t>
  </si>
  <si>
    <t>Contractor/Midstream Rebates</t>
  </si>
  <si>
    <t>Electric Homes New Construction</t>
  </si>
  <si>
    <t>Multifamily Upgrades</t>
  </si>
  <si>
    <t>New Construction - IE</t>
  </si>
  <si>
    <t>Product Distribution</t>
  </si>
  <si>
    <t>Retail/Online</t>
  </si>
  <si>
    <t>Single-Family Upgrades</t>
  </si>
  <si>
    <t>Whole Home Electric</t>
  </si>
  <si>
    <t>Res &amp; IE Total</t>
  </si>
  <si>
    <t>Behavior Bus/Pub</t>
  </si>
  <si>
    <t>Business Energy Analyzer (BEA)</t>
  </si>
  <si>
    <t>Incentives</t>
  </si>
  <si>
    <t>Midstream/Upstream</t>
  </si>
  <si>
    <t>New Construction - Bus/Pub</t>
  </si>
  <si>
    <t>Small Business</t>
  </si>
  <si>
    <t>Targeted Systems</t>
  </si>
  <si>
    <t>Assessments (2022 &amp; 2023)</t>
  </si>
  <si>
    <t>Business &amp; Public Sector Total</t>
  </si>
  <si>
    <t>Automated System Optimization</t>
  </si>
  <si>
    <t>Upstream Commercial Food Service Equipment</t>
  </si>
  <si>
    <t>VSHP as AC Replacement</t>
  </si>
  <si>
    <t>Heat Pump Water Heater Pilot</t>
  </si>
  <si>
    <t>ENERGY STAR Retail Products Platform</t>
  </si>
  <si>
    <t>Virtual Energy Coach</t>
  </si>
  <si>
    <t>Industrial EMIS</t>
  </si>
  <si>
    <t>EMS - Small Business - Pilot</t>
  </si>
  <si>
    <t>Pilot and Market Transformation Total</t>
  </si>
  <si>
    <t>Voltage Optimization</t>
  </si>
  <si>
    <t>Portfolio Total without IE &amp; with VO†</t>
  </si>
  <si>
    <t>Portfolio Total with IE &amp; without VO†</t>
  </si>
  <si>
    <t>Portfolio Total with IE &amp; VO†</t>
  </si>
  <si>
    <t>* The TRC and UCT values are calculated using the sum of all Sector and Portfolio benefits and costs, respectively. Values are rounded to 2 digits.</t>
  </si>
  <si>
    <t>‡  ComEd’s purchase of kWh from the Nicor Gas ASI program is not a ComEd program, but the savings and TRC results are counted in ComEd’s residential sector.</t>
  </si>
  <si>
    <t>† Portfolio Total rows include Pilots &amp; Market Transformation.</t>
  </si>
  <si>
    <t>Source: Guidehouse analysis</t>
  </si>
  <si>
    <t>Table 1-2: Cumulative Economic Impacts by Time Period (2022, 2023, 2024, 2025)</t>
  </si>
  <si>
    <t>Time Period</t>
  </si>
  <si>
    <t>Impact Type</t>
  </si>
  <si>
    <t>Job Years</t>
  </si>
  <si>
    <t>Labor Income</t>
  </si>
  <si>
    <t>Industry Output</t>
  </si>
  <si>
    <t>($ Millions)</t>
  </si>
  <si>
    <t>2025 – 2049</t>
  </si>
  <si>
    <t>Direct</t>
  </si>
  <si>
    <t>Indirect</t>
  </si>
  <si>
    <t>Induced</t>
  </si>
  <si>
    <t>Total</t>
  </si>
  <si>
    <t>2024 – 2048</t>
  </si>
  <si>
    <t>2024– 2048</t>
  </si>
  <si>
    <t>2023 – 2047</t>
  </si>
  <si>
    <t>2022 – 2046</t>
  </si>
  <si>
    <t>2022 – 2049</t>
  </si>
  <si>
    <t>Table 2‑1. Summary of Program Level Benefits, Costs and Illinois TRC Test for 2022-2025 ($ Thousands)</t>
  </si>
  <si>
    <t>Benefits</t>
  </si>
  <si>
    <t>Costs</t>
  </si>
  <si>
    <t>IL Total Resource Cost (TRC) Test*</t>
  </si>
  <si>
    <t>Electricity Cost Changes</t>
  </si>
  <si>
    <t>Fossil Fuel Cost Changes**</t>
  </si>
  <si>
    <t>Water Cost Changes</t>
  </si>
  <si>
    <t>Environmental Adder (GHGs)</t>
  </si>
  <si>
    <t>Societal NEI</t>
  </si>
  <si>
    <t>NPV Replacement costs</t>
  </si>
  <si>
    <t>Incremental Costs (Net)</t>
  </si>
  <si>
    <t>Fossil Fuel Cost Changes</t>
  </si>
  <si>
    <t>Non-Incentive Costs</t>
  </si>
  <si>
    <t>Incentive Costs</t>
  </si>
  <si>
    <t>IL TRC Benefits (w/o NEI)</t>
  </si>
  <si>
    <t>IL TRC Costs (w/o NEI)</t>
  </si>
  <si>
    <t>IL TRC Test Net Benefits (w/o NEI)</t>
  </si>
  <si>
    <t>IL TRC Test (w/NEI)</t>
  </si>
  <si>
    <t>IL TRC Test (w/o NEI)</t>
  </si>
  <si>
    <t>a</t>
  </si>
  <si>
    <t>b</t>
  </si>
  <si>
    <t>c</t>
  </si>
  <si>
    <t>d</t>
  </si>
  <si>
    <t>e</t>
  </si>
  <si>
    <t>f</t>
  </si>
  <si>
    <t>g</t>
  </si>
  <si>
    <t>h</t>
  </si>
  <si>
    <t>i</t>
  </si>
  <si>
    <t>j</t>
  </si>
  <si>
    <t>k</t>
  </si>
  <si>
    <t>l</t>
  </si>
  <si>
    <t>m</t>
  </si>
  <si>
    <t>n</t>
  </si>
  <si>
    <t>o</t>
  </si>
  <si>
    <t>p</t>
  </si>
  <si>
    <t>(q )=a+b+c+d+f+g</t>
  </si>
  <si>
    <t>(r) = h+i+j+k+m+n+p</t>
  </si>
  <si>
    <t>(s) = q-r</t>
  </si>
  <si>
    <t>(t) = (q+e)/(r+l)</t>
  </si>
  <si>
    <t>(u) = q / r</t>
  </si>
  <si>
    <t>ASI kWh Purchase**</t>
  </si>
  <si>
    <t>Res &amp; IE Sector Admin Cost</t>
  </si>
  <si>
    <t>Business &amp; Public Sector Admin Costs</t>
  </si>
  <si>
    <t>Portfolio Admin Costs</t>
  </si>
  <si>
    <t>Portfolio Total without IE &amp; with VO</t>
  </si>
  <si>
    <t>Portfolio Total with IE &amp; without VO</t>
  </si>
  <si>
    <t>Portfolio Total without IE, VO, &amp; Pilots</t>
  </si>
  <si>
    <t>Portfolio Total with IE &amp; VO</t>
  </si>
  <si>
    <t>*The TRC and UCT values are calculated using the sum of all the offerings’ benefits and costs. Totals include portfolio and sector level non-incentive costs.</t>
  </si>
  <si>
    <t>**Gas heating penalties from energy efficiency measures designed to save electricity are being calculated as part of the overall fossil fuel cost changes.</t>
  </si>
  <si>
    <t>Table 2‑2. Summary of Program Level Benefits, Costs and Illinois UCT for 2022-2025 ($ Thousands)</t>
  </si>
  <si>
    <t>IL Utility Cost Test (UCT)*</t>
  </si>
  <si>
    <t>IL UCT Benefits</t>
  </si>
  <si>
    <t>IL UCT Costs</t>
  </si>
  <si>
    <t>IL UCT Test Net Benefits</t>
  </si>
  <si>
    <t>IL UCT Test</t>
  </si>
  <si>
    <t>(v) = a+b+c</t>
  </si>
  <si>
    <t>(w)  = h+i+n+o</t>
  </si>
  <si>
    <t>(x) = v-w</t>
  </si>
  <si>
    <t>(y) = v/w</t>
  </si>
  <si>
    <t>Table 2‑3. Summary of Program Level TRC and UCT for 2022 ($ Thousands)</t>
  </si>
  <si>
    <t xml:space="preserve">IL Total Resource Cost (TRC) Test </t>
  </si>
  <si>
    <t>IL Utility Cost Test (UCT)</t>
  </si>
  <si>
    <t>IL UCT Benefits*</t>
  </si>
  <si>
    <t xml:space="preserve"> - </t>
  </si>
  <si>
    <t>Assessments</t>
  </si>
  <si>
    <t>*Water cost savings are included in UCT benefit values as a TRM benefit</t>
  </si>
  <si>
    <t>Table 2‑4. Summary of Program Level TRC and UCT for 2023 ($ Thousands)</t>
  </si>
  <si>
    <t>Table 2‑5. Summary of Program Level TRC and UCT for 2024 ($ Thousands)</t>
  </si>
  <si>
    <t>Table 2‑6. Summary of Program Level TRC and UCT for 2025 ($ Thousands)</t>
  </si>
  <si>
    <t>Table of Contents</t>
  </si>
  <si>
    <t>Tab Name</t>
  </si>
  <si>
    <t>Table Names</t>
  </si>
  <si>
    <t>Purpose</t>
  </si>
  <si>
    <t>Link</t>
  </si>
  <si>
    <t>Change Log</t>
  </si>
  <si>
    <t>change_log</t>
  </si>
  <si>
    <t xml:space="preserve">Document changes made to the workbook. </t>
  </si>
  <si>
    <t>Basic Tables</t>
  </si>
  <si>
    <t>option_1_table, option_2_table, option_3_table, option_4_table</t>
  </si>
  <si>
    <t>Demonstrate four examples of acceptable table formatting.</t>
  </si>
  <si>
    <t>Additional Tables</t>
  </si>
  <si>
    <t xml:space="preserve">Demonstrate three more complicated examples of acceptable table formatting. </t>
  </si>
  <si>
    <t>Text Boxes</t>
  </si>
  <si>
    <t>Display three options for text boxes.</t>
  </si>
  <si>
    <t>Charts</t>
  </si>
  <si>
    <t>example_chart_table</t>
  </si>
  <si>
    <t xml:space="preserve">Illustrate three unique chart examples. </t>
  </si>
  <si>
    <t>Drop Downs</t>
  </si>
  <si>
    <t>Provide a space for dropdown options.</t>
  </si>
  <si>
    <t>Author</t>
  </si>
  <si>
    <t>Date</t>
  </si>
  <si>
    <t>Change</t>
  </si>
  <si>
    <t>Julia Kaplan</t>
  </si>
  <si>
    <t>Updated Table of Contents and table names.</t>
  </si>
  <si>
    <t>Option 1</t>
  </si>
  <si>
    <t>Column1</t>
  </si>
  <si>
    <t>Column2</t>
  </si>
  <si>
    <t>Column3</t>
  </si>
  <si>
    <t>Column4</t>
  </si>
  <si>
    <t>Column5</t>
  </si>
  <si>
    <t>Column6</t>
  </si>
  <si>
    <t>Column7</t>
  </si>
  <si>
    <t>Column8</t>
  </si>
  <si>
    <t xml:space="preserve">Note: note beneath table. </t>
  </si>
  <si>
    <t>Option 2</t>
  </si>
  <si>
    <t>Option 3</t>
  </si>
  <si>
    <t>Option 4</t>
  </si>
  <si>
    <r>
      <t xml:space="preserve">Reasons </t>
    </r>
    <r>
      <rPr>
        <b/>
        <sz val="11"/>
        <color rgb="FF6B9902"/>
        <rFont val="Aptos Narrow"/>
        <family val="2"/>
        <scheme val="minor"/>
      </rPr>
      <t>XXX</t>
    </r>
    <r>
      <rPr>
        <b/>
        <sz val="11"/>
        <color rgb="FF000000"/>
        <rFont val="Aptos Narrow"/>
        <family val="2"/>
        <scheme val="minor"/>
      </rPr>
      <t xml:space="preserve"> Measures Not Installed</t>
    </r>
  </si>
  <si>
    <t>Component</t>
  </si>
  <si>
    <t>Buildings</t>
  </si>
  <si>
    <t>Apartments</t>
  </si>
  <si>
    <t>Total X Served</t>
  </si>
  <si>
    <t>Total X Assessed</t>
  </si>
  <si>
    <t>Compontent Name</t>
  </si>
  <si>
    <t xml:space="preserve">Note: optional note. </t>
  </si>
  <si>
    <t>Installed X Measures</t>
  </si>
  <si>
    <t>Did Not Install X Measures</t>
  </si>
  <si>
    <t>A. Not qualified for measures</t>
  </si>
  <si>
    <t>1. Reasoning A</t>
  </si>
  <si>
    <t>2. Reasoning B</t>
  </si>
  <si>
    <t>3. Reasoning C</t>
  </si>
  <si>
    <t>4. Reasoning D</t>
  </si>
  <si>
    <t>5. Reasoning E</t>
  </si>
  <si>
    <t>B. Qualified and offered measure, but didn't install</t>
  </si>
  <si>
    <t>Total participants</t>
  </si>
  <si>
    <t>Total participants w/electric heat</t>
  </si>
  <si>
    <t>Number participants where measure is installed:</t>
  </si>
  <si>
    <t>Housing Type</t>
  </si>
  <si>
    <t>Option 5</t>
  </si>
  <si>
    <t>Option 6</t>
  </si>
  <si>
    <t>Option 7</t>
  </si>
  <si>
    <t>Option 8</t>
  </si>
  <si>
    <t>Option 9</t>
  </si>
  <si>
    <t>Option 10</t>
  </si>
  <si>
    <t>Option 11</t>
  </si>
  <si>
    <t>Metric</t>
  </si>
  <si>
    <t>Compotent Name</t>
  </si>
  <si>
    <t>Metric 1</t>
  </si>
  <si>
    <t>Metric 2</t>
  </si>
  <si>
    <t>Metric 3</t>
  </si>
  <si>
    <t>Metric 4</t>
  </si>
  <si>
    <t>Metric 5</t>
  </si>
  <si>
    <t>Metric 6</t>
  </si>
  <si>
    <t>Metric 7</t>
  </si>
  <si>
    <t>Column A</t>
  </si>
  <si>
    <t>Column B</t>
  </si>
  <si>
    <t>A</t>
  </si>
  <si>
    <t>B</t>
  </si>
  <si>
    <t>C</t>
  </si>
  <si>
    <t>D</t>
  </si>
  <si>
    <t>E</t>
  </si>
  <si>
    <t>Evaluation Year</t>
  </si>
  <si>
    <t>CY2022</t>
  </si>
  <si>
    <t>CY2023</t>
  </si>
  <si>
    <t>CY2024</t>
  </si>
  <si>
    <t>CY2025</t>
  </si>
  <si>
    <t>ASI kWh Purchase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</si>
</sst>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6" formatCode="&quot;$&quot;#,##0_);[Red]\(&quot;$&quot;#,##0\)"/>
    <numFmt numFmtId="44" formatCode="_(&quot;$&quot;* #,##0.00_);_(&quot;$&quot;* \(#,##0.00\);_(&quot;$&quot;* &quot;-&quot;??_);_(@_)"/>
    <numFmt numFmtId="43" formatCode="_(* #,##0.00_);_(* \(#,##0.00\);_(* &quot;-&quot;??_);_(@_)"/>
    <numFmt numFmtId="164" formatCode="[$-F800]dddd\,\ mmmm\ dd\,\ yyyy"/>
    <numFmt numFmtId="165" formatCode="&quot;$&quot;#,##0"/>
  </numFmts>
  <fonts count="37" x14ac:knownFonts="1">
    <font>
      <sz val="11"/>
      <color theme="1"/>
      <name val="Aptos Narrow"/>
      <family val="2"/>
      <scheme val="minor"/>
    </font>
    <font>
      <b/>
      <sz val="11"/>
      <color theme="1"/>
      <name val="Aptos Narrow"/>
      <family val="2"/>
      <scheme val="minor"/>
    </font>
    <font>
      <b/>
      <sz val="20"/>
      <name val="Aptos Narrow"/>
      <family val="2"/>
      <scheme val="minor"/>
    </font>
    <font>
      <sz val="11"/>
      <color rgb="FF000000"/>
      <name val="Aptos Narrow"/>
      <family val="2"/>
      <scheme val="minor"/>
    </font>
    <font>
      <sz val="11"/>
      <name val="Aptos Narrow"/>
      <family val="2"/>
      <scheme val="minor"/>
    </font>
    <font>
      <u/>
      <sz val="11"/>
      <color theme="10"/>
      <name val="Aptos Narrow"/>
      <family val="2"/>
      <scheme val="minor"/>
    </font>
    <font>
      <sz val="8"/>
      <name val="Aptos Narrow"/>
      <family val="2"/>
      <scheme val="minor"/>
    </font>
    <font>
      <b/>
      <sz val="10"/>
      <color theme="0"/>
      <name val="Aptos Narrow"/>
      <family val="2"/>
      <scheme val="minor"/>
    </font>
    <font>
      <b/>
      <sz val="11"/>
      <color theme="0"/>
      <name val="Aptos Narrow"/>
      <family val="2"/>
      <scheme val="minor"/>
    </font>
    <font>
      <b/>
      <sz val="11"/>
      <name val="Aptos Narrow"/>
      <family val="2"/>
      <scheme val="minor"/>
    </font>
    <font>
      <i/>
      <sz val="9"/>
      <name val="Aptos Narrow"/>
      <family val="2"/>
      <scheme val="minor"/>
    </font>
    <font>
      <i/>
      <sz val="11"/>
      <color theme="1"/>
      <name val="Aptos Narrow"/>
      <family val="2"/>
      <scheme val="minor"/>
    </font>
    <font>
      <b/>
      <sz val="11"/>
      <color rgb="FF000000"/>
      <name val="Aptos Narrow"/>
      <family val="2"/>
      <scheme val="minor"/>
    </font>
    <font>
      <b/>
      <sz val="11"/>
      <color rgb="FF6B9902"/>
      <name val="Aptos Narrow"/>
      <family val="2"/>
      <scheme val="minor"/>
    </font>
    <font>
      <b/>
      <sz val="11"/>
      <color rgb="FF036479"/>
      <name val="Arial"/>
      <family val="2"/>
    </font>
    <font>
      <sz val="11"/>
      <color theme="1"/>
      <name val="Arial Narrow"/>
      <family val="2"/>
    </font>
    <font>
      <sz val="8"/>
      <color theme="1"/>
      <name val="Arial Narrow"/>
      <family val="2"/>
    </font>
    <font>
      <sz val="8"/>
      <name val="Arial"/>
      <family val="2"/>
    </font>
    <font>
      <sz val="11"/>
      <color theme="1"/>
      <name val="Aptos Narrow"/>
      <family val="2"/>
      <scheme val="minor"/>
    </font>
    <font>
      <b/>
      <sz val="9"/>
      <color rgb="FFFFFFFF"/>
      <name val="Aptos"/>
      <family val="2"/>
    </font>
    <font>
      <sz val="8"/>
      <color rgb="FF000000"/>
      <name val="Aptos Narrow"/>
      <family val="2"/>
      <scheme val="minor"/>
    </font>
    <font>
      <b/>
      <sz val="9"/>
      <color rgb="FF000000"/>
      <name val="Aptos Narrow"/>
      <family val="2"/>
      <scheme val="minor"/>
    </font>
    <font>
      <sz val="9"/>
      <color rgb="FF000000"/>
      <name val="Aptos Narrow"/>
      <family val="2"/>
      <scheme val="minor"/>
    </font>
    <font>
      <b/>
      <sz val="7.5"/>
      <color rgb="FFFFFFFF"/>
      <name val="Aptos"/>
      <family val="2"/>
    </font>
    <font>
      <sz val="7.5"/>
      <color rgb="FF000000"/>
      <name val="Aptos"/>
      <family val="2"/>
    </font>
    <font>
      <b/>
      <sz val="7.5"/>
      <color rgb="FF000000"/>
      <name val="Aptos"/>
      <family val="2"/>
    </font>
    <font>
      <b/>
      <sz val="8"/>
      <color theme="1"/>
      <name val="Arial"/>
      <family val="2"/>
    </font>
    <font>
      <b/>
      <sz val="10"/>
      <color rgb="FFFFFFFF"/>
      <name val="Aptos Narrow"/>
      <family val="2"/>
      <scheme val="minor"/>
    </font>
    <font>
      <sz val="10"/>
      <color rgb="FF000000"/>
      <name val="Aptos Narrow"/>
      <family val="2"/>
      <scheme val="minor"/>
    </font>
    <font>
      <b/>
      <sz val="10"/>
      <color rgb="FF000000"/>
      <name val="Aptos Narrow"/>
      <family val="2"/>
      <scheme val="minor"/>
    </font>
    <font>
      <sz val="8"/>
      <color theme="1"/>
      <name val="Aptos Narrow"/>
      <family val="2"/>
      <scheme val="minor"/>
    </font>
    <font>
      <i/>
      <sz val="8"/>
      <color theme="1"/>
      <name val="Aptos"/>
      <family val="2"/>
    </font>
    <font>
      <i/>
      <sz val="8"/>
      <color rgb="FF000000"/>
      <name val="Aptos"/>
      <family val="2"/>
    </font>
    <font>
      <b/>
      <sz val="11"/>
      <color theme="1"/>
      <name val="Arial Narrow"/>
      <family val="2"/>
    </font>
    <font>
      <sz val="11"/>
      <color rgb="FFC00000"/>
      <name val="Arial Narrow"/>
      <family val="2"/>
    </font>
    <font>
      <b/>
      <sz val="11"/>
      <color rgb="FFC00000"/>
      <name val="Arial Narrow"/>
      <family val="2"/>
    </font>
    <font>
      <sz val="9"/>
      <color theme="1"/>
      <name val="Segoe UI"/>
      <family val="2"/>
    </font>
  </fonts>
  <fills count="14">
    <fill>
      <patternFill patternType="none"/>
    </fill>
    <fill>
      <patternFill patternType="gray125"/>
    </fill>
    <fill>
      <patternFill patternType="solid">
        <fgColor rgb="FF036479"/>
        <bgColor indexed="64"/>
      </patternFill>
    </fill>
    <fill>
      <patternFill patternType="solid">
        <fgColor theme="4"/>
        <bgColor indexed="64"/>
      </patternFill>
    </fill>
    <fill>
      <patternFill patternType="solid">
        <fgColor rgb="FF93D500"/>
        <bgColor rgb="FF000000"/>
      </patternFill>
    </fill>
    <fill>
      <patternFill patternType="solid">
        <fgColor theme="4"/>
        <bgColor rgb="FF000000"/>
      </patternFill>
    </fill>
    <fill>
      <patternFill patternType="solid">
        <fgColor rgb="FF93D500"/>
        <bgColor indexed="64"/>
      </patternFill>
    </fill>
    <fill>
      <patternFill patternType="solid">
        <fgColor theme="5"/>
        <bgColor indexed="64"/>
      </patternFill>
    </fill>
    <fill>
      <patternFill patternType="solid">
        <fgColor theme="4" tint="0.79998168889431442"/>
        <bgColor indexed="64"/>
      </patternFill>
    </fill>
    <fill>
      <patternFill patternType="solid">
        <fgColor rgb="FF03647A"/>
        <bgColor indexed="64"/>
      </patternFill>
    </fill>
    <fill>
      <patternFill patternType="solid">
        <fgColor rgb="FFD9D9D9"/>
        <bgColor indexed="64"/>
      </patternFill>
    </fill>
    <fill>
      <patternFill patternType="solid">
        <fgColor rgb="FFFFFFFF"/>
        <bgColor indexed="64"/>
      </patternFill>
    </fill>
    <fill>
      <patternFill patternType="solid">
        <fgColor rgb="FFDCDCDC"/>
        <bgColor indexed="64"/>
      </patternFill>
    </fill>
    <fill>
      <patternFill patternType="solid">
        <fgColor rgb="FFE5E5E5"/>
        <bgColor indexed="64"/>
      </patternFill>
    </fill>
  </fills>
  <borders count="42">
    <border>
      <left/>
      <right/>
      <top/>
      <bottom/>
      <diagonal/>
    </border>
    <border>
      <left/>
      <right/>
      <top/>
      <bottom style="thick">
        <color rgb="FF93D5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bottom style="thick">
        <color theme="1"/>
      </bottom>
      <diagonal/>
    </border>
    <border>
      <left style="hair">
        <color theme="2" tint="-0.24994659260841701"/>
      </left>
      <right style="hair">
        <color theme="2" tint="-0.24994659260841701"/>
      </right>
      <top style="hair">
        <color theme="2" tint="-0.24994659260841701"/>
      </top>
      <bottom style="hair">
        <color theme="2" tint="-0.24994659260841701"/>
      </bottom>
      <diagonal/>
    </border>
    <border>
      <left/>
      <right/>
      <top/>
      <bottom style="dotted">
        <color rgb="FF00BAD6"/>
      </bottom>
      <diagonal/>
    </border>
    <border>
      <left/>
      <right style="medium">
        <color rgb="FFFFFFFF"/>
      </right>
      <top/>
      <bottom style="thick">
        <color rgb="FF93D500"/>
      </bottom>
      <diagonal/>
    </border>
    <border>
      <left/>
      <right style="medium">
        <color rgb="FFFFFFFF"/>
      </right>
      <top/>
      <bottom/>
      <diagonal/>
    </border>
    <border>
      <left/>
      <right style="medium">
        <color rgb="FFFFFFFF"/>
      </right>
      <top style="medium">
        <color rgb="FFFFFFFF"/>
      </top>
      <bottom style="medium">
        <color rgb="FFFFFFFF"/>
      </bottom>
      <diagonal/>
    </border>
    <border>
      <left/>
      <right/>
      <top style="medium">
        <color rgb="FFFFFFFF"/>
      </top>
      <bottom style="medium">
        <color rgb="FFFFFFFF"/>
      </bottom>
      <diagonal/>
    </border>
    <border>
      <left/>
      <right style="medium">
        <color rgb="FFF2F2F2"/>
      </right>
      <top/>
      <bottom style="thick">
        <color rgb="FF93D500"/>
      </bottom>
      <diagonal/>
    </border>
    <border>
      <left/>
      <right/>
      <top/>
      <bottom style="medium">
        <color rgb="FF60B8CC"/>
      </bottom>
      <diagonal/>
    </border>
    <border>
      <left style="medium">
        <color rgb="FFFFFFFF"/>
      </left>
      <right/>
      <top style="medium">
        <color rgb="FFFFFFFF"/>
      </top>
      <bottom style="medium">
        <color rgb="FFFFFFFF"/>
      </bottom>
      <diagonal/>
    </border>
    <border>
      <left/>
      <right/>
      <top style="thin">
        <color rgb="FF555759"/>
      </top>
      <bottom style="medium">
        <color rgb="FF555759"/>
      </bottom>
      <diagonal/>
    </border>
    <border>
      <left/>
      <right/>
      <top/>
      <bottom style="medium">
        <color rgb="FFE5E5E5"/>
      </bottom>
      <diagonal/>
    </border>
    <border>
      <left/>
      <right/>
      <top/>
      <bottom style="medium">
        <color rgb="FF7F7F7F"/>
      </bottom>
      <diagonal/>
    </border>
    <border>
      <left/>
      <right/>
      <top style="medium">
        <color rgb="FFE5E5E5"/>
      </top>
      <bottom/>
      <diagonal/>
    </border>
    <border>
      <left/>
      <right/>
      <top style="thick">
        <color rgb="FF93D500"/>
      </top>
      <bottom/>
      <diagonal/>
    </border>
  </borders>
  <cellStyleXfs count="7">
    <xf numFmtId="0" fontId="0" fillId="0" borderId="0"/>
    <xf numFmtId="0" fontId="3" fillId="0" borderId="0"/>
    <xf numFmtId="0" fontId="5" fillId="0" borderId="0" applyNumberFormat="0" applyFill="0" applyBorder="0" applyAlignment="0" applyProtection="0"/>
    <xf numFmtId="0" fontId="17" fillId="0" borderId="28" applyNumberFormat="0" applyFill="0"/>
    <xf numFmtId="43" fontId="18" fillId="0" borderId="0" applyFont="0" applyFill="0" applyBorder="0" applyAlignment="0" applyProtection="0"/>
    <xf numFmtId="0" fontId="26" fillId="0" borderId="37" applyNumberFormat="0" applyFill="0" applyAlignment="0" applyProtection="0"/>
    <xf numFmtId="44" fontId="18" fillId="0" borderId="0" applyFont="0" applyFill="0" applyBorder="0" applyAlignment="0" applyProtection="0"/>
  </cellStyleXfs>
  <cellXfs count="151">
    <xf numFmtId="0" fontId="0" fillId="0" borderId="0" xfId="0"/>
    <xf numFmtId="3" fontId="2" fillId="0" borderId="0" xfId="0" applyNumberFormat="1" applyFont="1" applyAlignment="1">
      <alignment horizontal="left" vertical="center"/>
    </xf>
    <xf numFmtId="0" fontId="1" fillId="0" borderId="0" xfId="0" applyFont="1"/>
    <xf numFmtId="0" fontId="7" fillId="2" borderId="1" xfId="0" applyFont="1" applyFill="1" applyBorder="1" applyAlignment="1">
      <alignment wrapText="1"/>
    </xf>
    <xf numFmtId="0" fontId="7" fillId="2" borderId="1" xfId="0" applyFont="1" applyFill="1" applyBorder="1" applyAlignment="1">
      <alignment horizontal="right" wrapText="1"/>
    </xf>
    <xf numFmtId="3" fontId="0" fillId="0" borderId="0" xfId="0" applyNumberFormat="1"/>
    <xf numFmtId="0" fontId="8" fillId="2" borderId="1" xfId="0" applyFont="1" applyFill="1" applyBorder="1" applyAlignment="1">
      <alignment vertical="center" wrapText="1"/>
    </xf>
    <xf numFmtId="164" fontId="0" fillId="0" borderId="0" xfId="0" applyNumberFormat="1"/>
    <xf numFmtId="0" fontId="9" fillId="4" borderId="6" xfId="0" applyFont="1" applyFill="1" applyBorder="1"/>
    <xf numFmtId="0" fontId="9" fillId="4" borderId="4" xfId="0" applyFont="1" applyFill="1" applyBorder="1"/>
    <xf numFmtId="0" fontId="4" fillId="0" borderId="8" xfId="0" applyFont="1" applyBorder="1"/>
    <xf numFmtId="0" fontId="11" fillId="0" borderId="0" xfId="0" applyFont="1"/>
    <xf numFmtId="0" fontId="9" fillId="4" borderId="14" xfId="0" applyFont="1" applyFill="1" applyBorder="1"/>
    <xf numFmtId="0" fontId="9" fillId="4" borderId="16" xfId="0" applyFont="1" applyFill="1" applyBorder="1"/>
    <xf numFmtId="0" fontId="4" fillId="0" borderId="16" xfId="0" applyFont="1" applyBorder="1"/>
    <xf numFmtId="0" fontId="4" fillId="0" borderId="21" xfId="0" applyFont="1" applyBorder="1"/>
    <xf numFmtId="0" fontId="4" fillId="0" borderId="22" xfId="0" applyFont="1" applyBorder="1"/>
    <xf numFmtId="0" fontId="9" fillId="5" borderId="23" xfId="0" applyFont="1" applyFill="1" applyBorder="1"/>
    <xf numFmtId="0" fontId="9" fillId="5" borderId="12" xfId="0" applyFont="1" applyFill="1" applyBorder="1"/>
    <xf numFmtId="0" fontId="4" fillId="5" borderId="9" xfId="0" applyFont="1" applyFill="1" applyBorder="1"/>
    <xf numFmtId="0" fontId="4" fillId="5" borderId="16" xfId="0" applyFont="1" applyFill="1" applyBorder="1"/>
    <xf numFmtId="0" fontId="4" fillId="0" borderId="8" xfId="0" applyFont="1" applyBorder="1" applyAlignment="1">
      <alignment horizontal="left" wrapText="1"/>
    </xf>
    <xf numFmtId="0" fontId="4" fillId="0" borderId="21" xfId="0" applyFont="1" applyBorder="1" applyAlignment="1">
      <alignment horizontal="left" wrapText="1"/>
    </xf>
    <xf numFmtId="0" fontId="12" fillId="3" borderId="25" xfId="0" applyFont="1" applyFill="1" applyBorder="1"/>
    <xf numFmtId="0" fontId="9" fillId="6" borderId="16" xfId="0" applyFont="1" applyFill="1" applyBorder="1"/>
    <xf numFmtId="0" fontId="9" fillId="7" borderId="6" xfId="0" applyFont="1" applyFill="1" applyBorder="1"/>
    <xf numFmtId="0" fontId="9" fillId="7" borderId="18" xfId="0" applyFont="1" applyFill="1" applyBorder="1"/>
    <xf numFmtId="0" fontId="9" fillId="7" borderId="6" xfId="0" applyFont="1" applyFill="1" applyBorder="1" applyAlignment="1">
      <alignment wrapText="1"/>
    </xf>
    <xf numFmtId="0" fontId="9" fillId="7" borderId="18" xfId="0" applyFont="1" applyFill="1" applyBorder="1" applyAlignment="1">
      <alignment wrapText="1"/>
    </xf>
    <xf numFmtId="0" fontId="4" fillId="7" borderId="9" xfId="0" applyFont="1" applyFill="1" applyBorder="1"/>
    <xf numFmtId="0" fontId="4" fillId="7" borderId="16" xfId="0" applyFont="1" applyFill="1" applyBorder="1"/>
    <xf numFmtId="0" fontId="4" fillId="7" borderId="27" xfId="0" applyFont="1" applyFill="1" applyBorder="1"/>
    <xf numFmtId="14" fontId="11" fillId="0" borderId="0" xfId="0" applyNumberFormat="1" applyFont="1"/>
    <xf numFmtId="0" fontId="0" fillId="0" borderId="0" xfId="0" quotePrefix="1"/>
    <xf numFmtId="0" fontId="0" fillId="0" borderId="0" xfId="0" applyAlignment="1">
      <alignment vertical="center" wrapText="1"/>
    </xf>
    <xf numFmtId="0" fontId="4" fillId="0" borderId="0" xfId="0" applyFont="1" applyAlignment="1">
      <alignment vertical="center" wrapText="1"/>
    </xf>
    <xf numFmtId="0" fontId="5" fillId="0" borderId="0" xfId="2" applyAlignment="1">
      <alignment vertical="center" wrapText="1"/>
    </xf>
    <xf numFmtId="0" fontId="1" fillId="0" borderId="0" xfId="0" applyFont="1" applyAlignment="1">
      <alignment horizontal="left" vertical="center" wrapText="1"/>
    </xf>
    <xf numFmtId="0" fontId="14" fillId="0" borderId="0" xfId="0" applyFont="1" applyAlignment="1">
      <alignment horizontal="left" vertical="center"/>
    </xf>
    <xf numFmtId="0" fontId="15" fillId="0" borderId="0" xfId="0" applyFont="1"/>
    <xf numFmtId="0" fontId="16" fillId="0" borderId="0" xfId="0" applyFont="1"/>
    <xf numFmtId="4" fontId="0" fillId="0" borderId="0" xfId="0" applyNumberFormat="1"/>
    <xf numFmtId="0" fontId="19" fillId="9" borderId="0" xfId="0" applyFont="1" applyFill="1" applyAlignment="1">
      <alignment horizontal="center" vertical="center"/>
    </xf>
    <xf numFmtId="0" fontId="0" fillId="9" borderId="1" xfId="0" applyFill="1" applyBorder="1" applyAlignment="1">
      <alignment vertical="top"/>
    </xf>
    <xf numFmtId="0" fontId="19" fillId="9" borderId="1" xfId="0" applyFont="1" applyFill="1" applyBorder="1" applyAlignment="1">
      <alignment horizontal="center" vertical="center"/>
    </xf>
    <xf numFmtId="0" fontId="22" fillId="0" borderId="29" xfId="0" applyFont="1" applyBorder="1" applyAlignment="1">
      <alignment vertical="center"/>
    </xf>
    <xf numFmtId="0" fontId="21" fillId="0" borderId="29" xfId="0" applyFont="1" applyBorder="1" applyAlignment="1">
      <alignment vertical="center"/>
    </xf>
    <xf numFmtId="0" fontId="23" fillId="2" borderId="34" xfId="0" applyFont="1" applyFill="1" applyBorder="1" applyAlignment="1">
      <alignment horizontal="center" vertical="center" wrapText="1"/>
    </xf>
    <xf numFmtId="0" fontId="24" fillId="0" borderId="35" xfId="0" applyFont="1" applyBorder="1" applyAlignment="1">
      <alignment vertical="center"/>
    </xf>
    <xf numFmtId="6" fontId="24" fillId="0" borderId="35" xfId="0" applyNumberFormat="1" applyFont="1" applyBorder="1" applyAlignment="1">
      <alignment horizontal="right" vertical="center"/>
    </xf>
    <xf numFmtId="0" fontId="25" fillId="10" borderId="35" xfId="0" applyFont="1" applyFill="1" applyBorder="1" applyAlignment="1">
      <alignment vertical="center"/>
    </xf>
    <xf numFmtId="6" fontId="25" fillId="10" borderId="35" xfId="0" applyNumberFormat="1" applyFont="1" applyFill="1" applyBorder="1" applyAlignment="1">
      <alignment horizontal="right" vertical="center"/>
    </xf>
    <xf numFmtId="4" fontId="22" fillId="0" borderId="29" xfId="0" applyNumberFormat="1" applyFont="1" applyBorder="1" applyAlignment="1">
      <alignment horizontal="center" vertical="center"/>
    </xf>
    <xf numFmtId="4" fontId="21" fillId="0" borderId="29" xfId="0" applyNumberFormat="1" applyFont="1" applyBorder="1" applyAlignment="1">
      <alignment horizontal="center" vertical="center"/>
    </xf>
    <xf numFmtId="2" fontId="24" fillId="0" borderId="35" xfId="4" applyNumberFormat="1" applyFont="1" applyBorder="1" applyAlignment="1">
      <alignment horizontal="right" vertical="center"/>
    </xf>
    <xf numFmtId="2" fontId="25" fillId="10" borderId="35" xfId="4" applyNumberFormat="1" applyFont="1" applyFill="1" applyBorder="1" applyAlignment="1">
      <alignment horizontal="right" vertical="center"/>
    </xf>
    <xf numFmtId="2" fontId="24" fillId="0" borderId="35" xfId="0" applyNumberFormat="1" applyFont="1" applyBorder="1" applyAlignment="1">
      <alignment horizontal="right" vertical="center"/>
    </xf>
    <xf numFmtId="2" fontId="25" fillId="10" borderId="35" xfId="0" applyNumberFormat="1" applyFont="1" applyFill="1" applyBorder="1" applyAlignment="1">
      <alignment horizontal="right" vertical="center"/>
    </xf>
    <xf numFmtId="6" fontId="25" fillId="0" borderId="35" xfId="0" applyNumberFormat="1" applyFont="1" applyBorder="1" applyAlignment="1">
      <alignment horizontal="right" vertical="center"/>
    </xf>
    <xf numFmtId="2" fontId="25" fillId="0" borderId="35" xfId="0" applyNumberFormat="1" applyFont="1" applyBorder="1" applyAlignment="1">
      <alignment horizontal="right" vertical="center"/>
    </xf>
    <xf numFmtId="165" fontId="24" fillId="0" borderId="35" xfId="0" applyNumberFormat="1" applyFont="1" applyBorder="1" applyAlignment="1">
      <alignment vertical="center"/>
    </xf>
    <xf numFmtId="0" fontId="24" fillId="0" borderId="35" xfId="0" applyFont="1" applyBorder="1" applyAlignment="1">
      <alignment horizontal="center" vertical="center"/>
    </xf>
    <xf numFmtId="6" fontId="24" fillId="0" borderId="35" xfId="0" applyNumberFormat="1" applyFont="1" applyBorder="1" applyAlignment="1">
      <alignment horizontal="center" vertical="center"/>
    </xf>
    <xf numFmtId="0" fontId="0" fillId="0" borderId="0" xfId="0" applyAlignment="1">
      <alignment horizontal="center"/>
    </xf>
    <xf numFmtId="0" fontId="15" fillId="0" borderId="0" xfId="0" applyFont="1" applyAlignment="1">
      <alignment horizontal="center"/>
    </xf>
    <xf numFmtId="165" fontId="25" fillId="10" borderId="35" xfId="0" applyNumberFormat="1" applyFont="1" applyFill="1" applyBorder="1" applyAlignment="1">
      <alignment horizontal="right" vertical="center"/>
    </xf>
    <xf numFmtId="0" fontId="23" fillId="2" borderId="34" xfId="0" applyFont="1" applyFill="1" applyBorder="1" applyAlignment="1">
      <alignment horizontal="right" vertical="center" wrapText="1"/>
    </xf>
    <xf numFmtId="6" fontId="15" fillId="0" borderId="0" xfId="0" applyNumberFormat="1" applyFont="1"/>
    <xf numFmtId="165" fontId="24" fillId="0" borderId="35" xfId="0" applyNumberFormat="1" applyFont="1" applyBorder="1" applyAlignment="1">
      <alignment horizontal="right" vertical="center"/>
    </xf>
    <xf numFmtId="0" fontId="27" fillId="2" borderId="0" xfId="0" applyFont="1" applyFill="1" applyAlignment="1">
      <alignment horizontal="right" vertical="center" wrapText="1"/>
    </xf>
    <xf numFmtId="0" fontId="27" fillId="2" borderId="1" xfId="0" applyFont="1" applyFill="1" applyBorder="1" applyAlignment="1">
      <alignment horizontal="right" vertical="center" wrapText="1"/>
    </xf>
    <xf numFmtId="0" fontId="28" fillId="0" borderId="38" xfId="0" applyFont="1" applyBorder="1" applyAlignment="1">
      <alignment vertical="center" wrapText="1"/>
    </xf>
    <xf numFmtId="0" fontId="28" fillId="11" borderId="38" xfId="0" applyFont="1" applyFill="1" applyBorder="1" applyAlignment="1">
      <alignment vertical="center" wrapText="1"/>
    </xf>
    <xf numFmtId="0" fontId="29" fillId="12" borderId="38" xfId="0" applyFont="1" applyFill="1" applyBorder="1" applyAlignment="1">
      <alignment vertical="center" wrapText="1"/>
    </xf>
    <xf numFmtId="0" fontId="29" fillId="13" borderId="38" xfId="0" applyFont="1" applyFill="1" applyBorder="1" applyAlignment="1">
      <alignment vertical="center" wrapText="1"/>
    </xf>
    <xf numFmtId="0" fontId="29" fillId="13" borderId="39" xfId="0" applyFont="1" applyFill="1" applyBorder="1" applyAlignment="1">
      <alignment vertical="center" wrapText="1"/>
    </xf>
    <xf numFmtId="3" fontId="28" fillId="0" borderId="38" xfId="0" applyNumberFormat="1" applyFont="1" applyBorder="1" applyAlignment="1">
      <alignment horizontal="right" vertical="center" wrapText="1"/>
    </xf>
    <xf numFmtId="3" fontId="28" fillId="11" borderId="38" xfId="0" applyNumberFormat="1" applyFont="1" applyFill="1" applyBorder="1" applyAlignment="1">
      <alignment horizontal="right" vertical="center" wrapText="1"/>
    </xf>
    <xf numFmtId="3" fontId="29" fillId="13" borderId="38" xfId="0" applyNumberFormat="1" applyFont="1" applyFill="1" applyBorder="1" applyAlignment="1">
      <alignment horizontal="right" vertical="center" wrapText="1"/>
    </xf>
    <xf numFmtId="6" fontId="28" fillId="0" borderId="38" xfId="0" applyNumberFormat="1" applyFont="1" applyBorder="1" applyAlignment="1">
      <alignment horizontal="right" vertical="center" wrapText="1"/>
    </xf>
    <xf numFmtId="6" fontId="28" fillId="11" borderId="38" xfId="0" applyNumberFormat="1" applyFont="1" applyFill="1" applyBorder="1" applyAlignment="1">
      <alignment horizontal="right" vertical="center" wrapText="1"/>
    </xf>
    <xf numFmtId="3" fontId="29" fillId="12" borderId="38" xfId="0" applyNumberFormat="1" applyFont="1" applyFill="1" applyBorder="1" applyAlignment="1">
      <alignment horizontal="right" vertical="center" wrapText="1"/>
    </xf>
    <xf numFmtId="6" fontId="29" fillId="12" borderId="38" xfId="0" applyNumberFormat="1" applyFont="1" applyFill="1" applyBorder="1" applyAlignment="1">
      <alignment horizontal="right" vertical="center" wrapText="1"/>
    </xf>
    <xf numFmtId="6" fontId="29" fillId="13" borderId="38" xfId="0" applyNumberFormat="1" applyFont="1" applyFill="1" applyBorder="1" applyAlignment="1">
      <alignment horizontal="right" vertical="center" wrapText="1"/>
    </xf>
    <xf numFmtId="3" fontId="29" fillId="13" borderId="39" xfId="0" applyNumberFormat="1" applyFont="1" applyFill="1" applyBorder="1" applyAlignment="1">
      <alignment horizontal="right" vertical="center" wrapText="1"/>
    </xf>
    <xf numFmtId="0" fontId="31" fillId="0" borderId="0" xfId="0" applyFont="1" applyAlignment="1">
      <alignment vertical="center"/>
    </xf>
    <xf numFmtId="0" fontId="32" fillId="0" borderId="0" xfId="0" applyFont="1" applyAlignment="1">
      <alignment vertical="center"/>
    </xf>
    <xf numFmtId="0" fontId="30" fillId="0" borderId="0" xfId="0" applyFont="1" applyAlignment="1">
      <alignment vertical="center"/>
    </xf>
    <xf numFmtId="165" fontId="29" fillId="13" borderId="39" xfId="6" applyNumberFormat="1" applyFont="1" applyFill="1" applyBorder="1" applyAlignment="1">
      <alignment horizontal="right" vertical="center" wrapText="1"/>
    </xf>
    <xf numFmtId="0" fontId="23" fillId="2" borderId="31" xfId="0" applyFont="1" applyFill="1" applyBorder="1" applyAlignment="1">
      <alignment vertical="center" wrapText="1"/>
    </xf>
    <xf numFmtId="0" fontId="23" fillId="2" borderId="30" xfId="0" applyFont="1" applyFill="1" applyBorder="1" applyAlignment="1">
      <alignment vertical="center" wrapText="1"/>
    </xf>
    <xf numFmtId="0" fontId="23" fillId="2" borderId="36" xfId="0" applyFont="1" applyFill="1" applyBorder="1" applyAlignment="1">
      <alignment horizontal="center" vertical="center" wrapText="1"/>
    </xf>
    <xf numFmtId="0" fontId="23" fillId="2" borderId="33" xfId="0" applyFont="1" applyFill="1" applyBorder="1" applyAlignment="1">
      <alignment horizontal="center" vertical="center" wrapText="1"/>
    </xf>
    <xf numFmtId="0" fontId="23" fillId="2" borderId="32" xfId="0" applyFont="1" applyFill="1" applyBorder="1" applyAlignment="1">
      <alignment horizontal="center" vertical="center" wrapText="1"/>
    </xf>
    <xf numFmtId="0" fontId="19" fillId="9" borderId="0" xfId="0" applyFont="1" applyFill="1" applyAlignment="1">
      <alignment vertical="center"/>
    </xf>
    <xf numFmtId="0" fontId="19" fillId="9" borderId="1" xfId="0" applyFont="1" applyFill="1" applyBorder="1" applyAlignment="1">
      <alignment vertical="center"/>
    </xf>
    <xf numFmtId="0" fontId="19" fillId="9" borderId="0" xfId="0" applyFont="1" applyFill="1" applyAlignment="1">
      <alignment horizontal="center" vertical="center" wrapText="1"/>
    </xf>
    <xf numFmtId="0" fontId="19" fillId="9" borderId="1" xfId="0" applyFont="1" applyFill="1" applyBorder="1" applyAlignment="1">
      <alignment horizontal="center" vertical="center" wrapText="1"/>
    </xf>
    <xf numFmtId="0" fontId="27" fillId="2" borderId="0" xfId="0" applyFont="1" applyFill="1" applyAlignment="1">
      <alignment vertical="center" wrapText="1"/>
    </xf>
    <xf numFmtId="0" fontId="27" fillId="2" borderId="1" xfId="0" applyFont="1" applyFill="1" applyBorder="1" applyAlignment="1">
      <alignment vertical="center" wrapText="1"/>
    </xf>
    <xf numFmtId="0" fontId="27" fillId="2" borderId="0" xfId="0" applyFont="1" applyFill="1" applyAlignment="1">
      <alignment horizontal="right" vertical="center" wrapText="1"/>
    </xf>
    <xf numFmtId="0" fontId="27" fillId="2" borderId="1" xfId="0" applyFont="1" applyFill="1" applyBorder="1" applyAlignment="1">
      <alignment horizontal="right" vertical="center" wrapText="1"/>
    </xf>
    <xf numFmtId="0" fontId="28" fillId="0" borderId="40" xfId="0" applyFont="1" applyBorder="1" applyAlignment="1">
      <alignment horizontal="center" vertical="center" wrapText="1"/>
    </xf>
    <xf numFmtId="0" fontId="28" fillId="0" borderId="0" xfId="0" applyFont="1" applyAlignment="1">
      <alignment horizontal="center" vertical="center" wrapText="1"/>
    </xf>
    <xf numFmtId="0" fontId="28" fillId="0" borderId="38" xfId="0" applyFont="1" applyBorder="1" applyAlignment="1">
      <alignment horizontal="center" vertical="center" wrapText="1"/>
    </xf>
    <xf numFmtId="0" fontId="28" fillId="0" borderId="41" xfId="0" applyFont="1" applyBorder="1" applyAlignment="1">
      <alignment horizontal="center" vertical="center" wrapText="1"/>
    </xf>
    <xf numFmtId="0" fontId="9" fillId="8" borderId="13" xfId="0" applyFont="1" applyFill="1" applyBorder="1" applyAlignment="1">
      <alignment horizontal="center" vertical="center"/>
    </xf>
    <xf numFmtId="0" fontId="9" fillId="8" borderId="15" xfId="0" applyFont="1" applyFill="1" applyBorder="1" applyAlignment="1">
      <alignment horizontal="center" vertical="center"/>
    </xf>
    <xf numFmtId="0" fontId="9" fillId="8" borderId="19" xfId="0" applyFont="1" applyFill="1" applyBorder="1" applyAlignment="1">
      <alignment horizontal="center" vertical="center"/>
    </xf>
    <xf numFmtId="0" fontId="9" fillId="5" borderId="10" xfId="0" applyFont="1" applyFill="1" applyBorder="1"/>
    <xf numFmtId="0" fontId="9" fillId="5" borderId="11" xfId="0" applyFont="1" applyFill="1" applyBorder="1"/>
    <xf numFmtId="0" fontId="4" fillId="7" borderId="24" xfId="0" applyFont="1" applyFill="1" applyBorder="1" applyAlignment="1">
      <alignment horizontal="left"/>
    </xf>
    <xf numFmtId="0" fontId="4" fillId="7" borderId="7" xfId="0" applyFont="1" applyFill="1" applyBorder="1" applyAlignment="1">
      <alignment horizontal="left"/>
    </xf>
    <xf numFmtId="0" fontId="4" fillId="5" borderId="24" xfId="0" applyFont="1" applyFill="1" applyBorder="1" applyAlignment="1">
      <alignment horizontal="left"/>
    </xf>
    <xf numFmtId="0" fontId="4" fillId="5" borderId="7" xfId="0" applyFont="1" applyFill="1" applyBorder="1" applyAlignment="1">
      <alignment horizontal="left"/>
    </xf>
    <xf numFmtId="0" fontId="9" fillId="8" borderId="13" xfId="0" applyFont="1" applyFill="1" applyBorder="1" applyAlignment="1">
      <alignment horizontal="center" vertical="center" wrapText="1"/>
    </xf>
    <xf numFmtId="0" fontId="9" fillId="8" borderId="15" xfId="0" applyFont="1" applyFill="1" applyBorder="1" applyAlignment="1">
      <alignment horizontal="center" vertical="center" wrapText="1"/>
    </xf>
    <xf numFmtId="0" fontId="9" fillId="8" borderId="19" xfId="0" applyFont="1" applyFill="1" applyBorder="1" applyAlignment="1">
      <alignment horizontal="center" vertical="center" wrapText="1"/>
    </xf>
    <xf numFmtId="0" fontId="12" fillId="3" borderId="26" xfId="0" applyFont="1" applyFill="1" applyBorder="1" applyAlignment="1">
      <alignment horizontal="left"/>
    </xf>
    <xf numFmtId="0" fontId="12" fillId="3" borderId="12" xfId="0" applyFont="1" applyFill="1" applyBorder="1" applyAlignment="1">
      <alignment horizontal="left"/>
    </xf>
    <xf numFmtId="0" fontId="12" fillId="0" borderId="10" xfId="0" applyFont="1" applyBorder="1" applyAlignment="1">
      <alignment horizontal="center"/>
    </xf>
    <xf numFmtId="0" fontId="12" fillId="0" borderId="11" xfId="0" applyFont="1" applyBorder="1" applyAlignment="1">
      <alignment horizontal="center"/>
    </xf>
    <xf numFmtId="0" fontId="12" fillId="0" borderId="12" xfId="0" applyFont="1" applyBorder="1" applyAlignment="1">
      <alignment horizontal="center"/>
    </xf>
    <xf numFmtId="0" fontId="9" fillId="4" borderId="13" xfId="0" applyFont="1" applyFill="1" applyBorder="1" applyAlignment="1">
      <alignment horizontal="left"/>
    </xf>
    <xf numFmtId="0" fontId="9" fillId="4" borderId="15" xfId="0" applyFont="1" applyFill="1" applyBorder="1" applyAlignment="1">
      <alignment horizontal="left"/>
    </xf>
    <xf numFmtId="0" fontId="9" fillId="4" borderId="17" xfId="0" applyFont="1" applyFill="1" applyBorder="1" applyAlignment="1">
      <alignment horizontal="left"/>
    </xf>
    <xf numFmtId="0" fontId="9" fillId="4" borderId="4" xfId="0" applyFont="1" applyFill="1" applyBorder="1" applyAlignment="1">
      <alignment horizontal="center"/>
    </xf>
    <xf numFmtId="0" fontId="9" fillId="4" borderId="7" xfId="0" applyFont="1" applyFill="1" applyBorder="1" applyAlignment="1">
      <alignment horizontal="center"/>
    </xf>
    <xf numFmtId="0" fontId="9" fillId="4" borderId="4" xfId="0" applyFont="1" applyFill="1" applyBorder="1" applyAlignment="1">
      <alignment horizontal="left"/>
    </xf>
    <xf numFmtId="0" fontId="9" fillId="4" borderId="7" xfId="0" applyFont="1" applyFill="1" applyBorder="1" applyAlignment="1">
      <alignment horizontal="left"/>
    </xf>
    <xf numFmtId="0" fontId="10" fillId="0" borderId="4" xfId="0" applyFont="1" applyBorder="1" applyAlignment="1">
      <alignment horizontal="left"/>
    </xf>
    <xf numFmtId="0" fontId="10" fillId="0" borderId="5" xfId="0" applyFont="1" applyBorder="1" applyAlignment="1">
      <alignment horizontal="left"/>
    </xf>
    <xf numFmtId="0" fontId="10" fillId="0" borderId="14" xfId="0" applyFont="1" applyBorder="1" applyAlignment="1">
      <alignment horizontal="left"/>
    </xf>
    <xf numFmtId="0" fontId="9" fillId="7" borderId="4" xfId="0" applyFont="1" applyFill="1" applyBorder="1" applyAlignment="1">
      <alignment horizontal="left"/>
    </xf>
    <xf numFmtId="0" fontId="9" fillId="7" borderId="7" xfId="0" applyFont="1" applyFill="1" applyBorder="1" applyAlignment="1">
      <alignment horizontal="left"/>
    </xf>
    <xf numFmtId="0" fontId="9" fillId="0" borderId="2" xfId="0" applyFont="1" applyBorder="1"/>
    <xf numFmtId="0" fontId="9" fillId="0" borderId="3" xfId="0" applyFont="1" applyBorder="1"/>
    <xf numFmtId="0" fontId="9" fillId="0" borderId="9" xfId="0" applyFont="1" applyBorder="1"/>
    <xf numFmtId="0" fontId="9" fillId="0" borderId="2" xfId="0" applyFont="1" applyBorder="1" applyAlignment="1">
      <alignment horizontal="center"/>
    </xf>
    <xf numFmtId="0" fontId="9" fillId="0" borderId="3" xfId="0" applyFont="1" applyBorder="1" applyAlignment="1">
      <alignment horizontal="center"/>
    </xf>
    <xf numFmtId="0" fontId="9" fillId="0" borderId="20" xfId="0" applyFont="1" applyBorder="1" applyAlignment="1">
      <alignment horizontal="center"/>
    </xf>
    <xf numFmtId="43" fontId="15" fillId="0" borderId="0" xfId="4" applyFont="1"/>
    <xf numFmtId="2" fontId="15" fillId="0" borderId="0" xfId="0" applyNumberFormat="1" applyFont="1"/>
    <xf numFmtId="2" fontId="33" fillId="0" borderId="0" xfId="0" applyNumberFormat="1" applyFont="1"/>
    <xf numFmtId="43" fontId="33" fillId="0" borderId="0" xfId="4" applyFont="1"/>
    <xf numFmtId="43" fontId="34" fillId="0" borderId="0" xfId="4" applyFont="1"/>
    <xf numFmtId="0" fontId="34" fillId="0" borderId="0" xfId="0" applyFont="1"/>
    <xf numFmtId="43" fontId="35" fillId="0" borderId="0" xfId="4" applyFont="1"/>
    <xf numFmtId="43" fontId="15" fillId="0" borderId="0" xfId="0" applyNumberFormat="1" applyFont="1"/>
    <xf numFmtId="43" fontId="34" fillId="0" borderId="0" xfId="0" applyNumberFormat="1" applyFont="1"/>
    <xf numFmtId="6" fontId="36" fillId="0" borderId="0" xfId="0" applyNumberFormat="1" applyFont="1"/>
  </cellXfs>
  <cellStyles count="7">
    <cellStyle name="Comma" xfId="4" builtinId="3"/>
    <cellStyle name="Currency" xfId="6" builtinId="4"/>
    <cellStyle name="GH_Table0_Cell" xfId="3" xr:uid="{7790F144-B42A-4C95-8631-A98B739B5A52}"/>
    <cellStyle name="Hyperlink" xfId="2" builtinId="8"/>
    <cellStyle name="Normal" xfId="0" builtinId="0"/>
    <cellStyle name="Normal 2" xfId="1" xr:uid="{819EF328-CDE1-43C1-B2F5-C5A27E672910}"/>
    <cellStyle name="Total 2" xfId="5" xr:uid="{5EA31599-8C00-468D-8428-311EA61F8E65}"/>
  </cellStyles>
  <dxfs count="17">
    <dxf>
      <numFmt numFmtId="3" formatCode="#,##0"/>
    </dxf>
    <dxf>
      <border outline="0">
        <bottom style="thick">
          <color rgb="FF93D500"/>
        </bottom>
      </border>
    </dxf>
    <dxf>
      <font>
        <strike val="0"/>
        <outline val="0"/>
        <shadow val="0"/>
        <vertAlign val="baseline"/>
        <name val="Aptos Narrow"/>
        <family val="2"/>
        <scheme val="minor"/>
      </font>
      <numFmt numFmtId="0" formatCode="General"/>
      <alignment horizontal="general" vertical="center" textRotation="0" wrapText="1" indent="0" justifyLastLine="0" shrinkToFit="0" readingOrder="0"/>
    </dxf>
    <dxf>
      <font>
        <b val="0"/>
        <i val="0"/>
        <strike val="0"/>
        <condense val="0"/>
        <extend val="0"/>
        <outline val="0"/>
        <shadow val="0"/>
        <u val="none"/>
        <vertAlign val="baseline"/>
        <sz val="11"/>
        <color auto="1"/>
        <name val="Aptos Narrow"/>
        <family val="2"/>
        <scheme val="minor"/>
      </font>
      <fill>
        <patternFill patternType="none">
          <fgColor indexed="64"/>
          <bgColor indexed="65"/>
        </patternFill>
      </fill>
      <alignment horizontal="general" vertical="center" textRotation="0" wrapText="1" indent="0" justifyLastLine="0" shrinkToFit="0" readingOrder="0"/>
    </dxf>
    <dxf>
      <font>
        <strike val="0"/>
        <outline val="0"/>
        <shadow val="0"/>
        <u val="none"/>
        <vertAlign val="baseline"/>
        <sz val="11"/>
        <color auto="1"/>
        <name val="Aptos Narrow"/>
        <family val="2"/>
        <scheme val="minor"/>
      </font>
      <alignment horizontal="general" vertical="center" textRotation="0" wrapText="1" indent="0" justifyLastLine="0" shrinkToFit="0" readingOrder="0"/>
    </dxf>
    <dxf>
      <font>
        <strike val="0"/>
        <outline val="0"/>
        <shadow val="0"/>
        <u val="none"/>
        <vertAlign val="baseline"/>
        <sz val="11"/>
        <color auto="1"/>
        <name val="Aptos Narrow"/>
        <family val="2"/>
        <scheme val="minor"/>
      </font>
      <alignment horizontal="general" vertical="center" textRotation="0" wrapText="1" indent="0" justifyLastLine="0" shrinkToFit="0" readingOrder="0"/>
    </dxf>
    <dxf>
      <font>
        <strike val="0"/>
        <outline val="0"/>
        <shadow val="0"/>
        <vertAlign val="baseline"/>
        <name val="Aptos Narrow"/>
        <family val="2"/>
        <scheme val="minor"/>
      </font>
      <alignment horizontal="general" vertical="center" textRotation="0" wrapText="1" indent="0" justifyLastLine="0" shrinkToFit="0" readingOrder="0"/>
    </dxf>
    <dxf>
      <font>
        <strike val="0"/>
        <outline val="0"/>
        <shadow val="0"/>
        <u val="none"/>
        <vertAlign val="baseline"/>
        <sz val="11"/>
        <color theme="0"/>
        <name val="Aptos Narrow"/>
        <family val="2"/>
        <scheme val="minor"/>
      </font>
      <alignment horizontal="general" vertical="center" textRotation="0" wrapText="1" indent="0" justifyLastLine="0" shrinkToFit="0" readingOrder="0"/>
    </dxf>
    <dxf>
      <border>
        <top style="thick">
          <color auto="1"/>
        </top>
      </border>
    </dxf>
    <dxf>
      <font>
        <b/>
        <i val="0"/>
        <color theme="1"/>
      </font>
      <fill>
        <patternFill>
          <bgColor theme="4"/>
        </patternFill>
      </fill>
      <border>
        <bottom style="thick">
          <color theme="1"/>
        </bottom>
      </border>
    </dxf>
    <dxf>
      <font>
        <b val="0"/>
        <i val="0"/>
        <strike val="0"/>
        <u val="none"/>
        <color theme="1"/>
      </font>
      <fill>
        <patternFill>
          <bgColor theme="0"/>
        </patternFill>
      </fill>
      <border>
        <left style="medium">
          <color theme="1"/>
        </left>
        <right style="medium">
          <color theme="1"/>
        </right>
        <top style="medium">
          <color theme="1"/>
        </top>
        <bottom style="medium">
          <color theme="1"/>
        </bottom>
        <horizontal style="dotted">
          <color theme="1"/>
        </horizontal>
      </border>
    </dxf>
    <dxf>
      <border>
        <top style="thick">
          <color auto="1"/>
        </top>
      </border>
    </dxf>
    <dxf>
      <font>
        <b/>
        <i val="0"/>
        <color theme="1"/>
      </font>
      <fill>
        <patternFill>
          <bgColor theme="4"/>
        </patternFill>
      </fill>
      <border>
        <bottom style="thick">
          <color theme="1"/>
        </bottom>
      </border>
    </dxf>
    <dxf>
      <font>
        <b val="0"/>
        <i val="0"/>
        <strike val="0"/>
        <u val="none"/>
        <color theme="1"/>
      </font>
      <fill>
        <patternFill>
          <bgColor theme="0"/>
        </patternFill>
      </fill>
      <border>
        <left style="medium">
          <color theme="1"/>
        </left>
        <right style="medium">
          <color theme="1"/>
        </right>
        <top style="medium">
          <color theme="1"/>
        </top>
        <bottom style="medium">
          <color theme="1"/>
        </bottom>
        <vertical style="thin">
          <color theme="1"/>
        </vertical>
        <horizontal style="thin">
          <color theme="1"/>
        </horizontal>
      </border>
    </dxf>
    <dxf>
      <border>
        <top style="thick">
          <color auto="1"/>
        </top>
      </border>
    </dxf>
    <dxf>
      <font>
        <b/>
        <i val="0"/>
        <color theme="0"/>
      </font>
      <fill>
        <patternFill patternType="solid">
          <bgColor theme="3"/>
        </patternFill>
      </fill>
      <border>
        <bottom style="thick">
          <color theme="4"/>
        </bottom>
        <horizontal/>
      </border>
    </dxf>
    <dxf>
      <font>
        <b val="0"/>
        <i val="0"/>
        <strike val="0"/>
        <u val="none"/>
        <color theme="1"/>
      </font>
      <fill>
        <patternFill>
          <bgColor theme="0"/>
        </patternFill>
      </fill>
      <border diagonalUp="0" diagonalDown="0">
        <left style="medium">
          <color theme="1"/>
        </left>
        <right style="medium">
          <color theme="1"/>
        </right>
        <top style="medium">
          <color theme="1"/>
        </top>
        <bottom style="medium">
          <color theme="1"/>
        </bottom>
        <vertical/>
        <horizontal style="dotted">
          <color theme="9"/>
        </horizontal>
      </border>
    </dxf>
  </dxfs>
  <tableStyles count="3" defaultTableStyle="GH 2025" defaultPivotStyle="PivotStyleLight16">
    <tableStyle name="GH 2025" pivot="0" count="3" xr9:uid="{B59BDA8F-5481-454B-81E3-B68B4FF3D44D}">
      <tableStyleElement type="wholeTable" dxfId="16"/>
      <tableStyleElement type="headerRow" dxfId="15"/>
      <tableStyleElement type="totalRow" dxfId="14"/>
    </tableStyle>
    <tableStyle name="GH ComEd 3" pivot="0" count="3" xr9:uid="{3D6613D8-A6D9-42D8-A8F6-0823EFC331F5}">
      <tableStyleElement type="wholeTable" dxfId="13"/>
      <tableStyleElement type="headerRow" dxfId="12"/>
      <tableStyleElement type="totalRow" dxfId="11"/>
    </tableStyle>
    <tableStyle name="Navigant ComEd" pivot="0" count="3" xr9:uid="{CC2FED77-7674-449B-8F85-A9A9BD510162}">
      <tableStyleElement type="wholeTable" dxfId="10"/>
      <tableStyleElement type="headerRow" dxfId="9"/>
      <tableStyleElement type="totalRow" dxfId="8"/>
    </tableStyle>
  </tableStyles>
  <colors>
    <mruColors>
      <color rgb="FF93D500"/>
      <color rgb="FF03647A"/>
      <color rgb="FFB3EFFD"/>
      <color rgb="FF0364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10/relationships/person" Target="persons/person.xml"/><Relationship Id="rId28"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tx>
            <c:strRef>
              <c:f>Charts!$A$1</c:f>
              <c:strCache>
                <c:ptCount val="1"/>
                <c:pt idx="0">
                  <c:v>Column A</c:v>
                </c:pt>
              </c:strCache>
            </c:strRef>
          </c:tx>
          <c:spPr>
            <a:solidFill>
              <a:schemeClr val="accent1"/>
            </a:solidFill>
            <a:ln>
              <a:noFill/>
            </a:ln>
            <a:effectLst/>
          </c:spPr>
          <c:invertIfNegative val="0"/>
          <c:val>
            <c:numRef>
              <c:f>Charts!$A$2:$A$6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DC88-450F-9869-FC86C9ABEB3B}"/>
            </c:ext>
          </c:extLst>
        </c:ser>
        <c:ser>
          <c:idx val="1"/>
          <c:order val="1"/>
          <c:tx>
            <c:strRef>
              <c:f>Charts!$B$1</c:f>
              <c:strCache>
                <c:ptCount val="1"/>
                <c:pt idx="0">
                  <c:v>Column B</c:v>
                </c:pt>
              </c:strCache>
            </c:strRef>
          </c:tx>
          <c:spPr>
            <a:solidFill>
              <a:schemeClr val="accent1"/>
            </a:solidFill>
            <a:ln>
              <a:noFill/>
            </a:ln>
            <a:effectLst/>
          </c:spPr>
          <c:invertIfNegative val="0"/>
          <c:val>
            <c:numRef>
              <c:f>Charts!$B$2:$B$6</c:f>
              <c:numCache>
                <c:formatCode>#,##0</c:formatCode>
                <c:ptCount val="5"/>
                <c:pt idx="0">
                  <c:v>100</c:v>
                </c:pt>
                <c:pt idx="1">
                  <c:v>200</c:v>
                </c:pt>
                <c:pt idx="2">
                  <c:v>300</c:v>
                </c:pt>
                <c:pt idx="3">
                  <c:v>400</c:v>
                </c:pt>
                <c:pt idx="4">
                  <c:v>500</c:v>
                </c:pt>
              </c:numCache>
            </c:numRef>
          </c:val>
          <c:extLst>
            <c:ext xmlns:c16="http://schemas.microsoft.com/office/drawing/2014/chart" uri="{C3380CC4-5D6E-409C-BE32-E72D297353CC}">
              <c16:uniqueId val="{00000001-DC88-450F-9869-FC86C9ABEB3B}"/>
            </c:ext>
          </c:extLst>
        </c:ser>
        <c:dLbls>
          <c:showLegendKey val="0"/>
          <c:showVal val="0"/>
          <c:showCatName val="0"/>
          <c:showSerName val="0"/>
          <c:showPercent val="0"/>
          <c:showBubbleSize val="0"/>
        </c:dLbls>
        <c:gapWidth val="219"/>
        <c:overlap val="-27"/>
        <c:axId val="1146237279"/>
        <c:axId val="1146226719"/>
      </c:barChart>
      <c:catAx>
        <c:axId val="1146237279"/>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46226719"/>
        <c:crosses val="autoZero"/>
        <c:auto val="1"/>
        <c:lblAlgn val="ctr"/>
        <c:lblOffset val="100"/>
        <c:noMultiLvlLbl val="0"/>
      </c:catAx>
      <c:valAx>
        <c:axId val="114622671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14623727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lotArea>
      <c:layout/>
      <c:pieChart>
        <c:varyColors val="1"/>
        <c:ser>
          <c:idx val="0"/>
          <c:order val="0"/>
          <c:tx>
            <c:strRef>
              <c:f>Charts!$B$1</c:f>
              <c:strCache>
                <c:ptCount val="1"/>
                <c:pt idx="0">
                  <c:v>Column B</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E5CD-4B26-8C7A-DDC870B64E97}"/>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E5CD-4B26-8C7A-DDC870B64E97}"/>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E5CD-4B26-8C7A-DDC870B64E97}"/>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E5CD-4B26-8C7A-DDC870B64E97}"/>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E5CD-4B26-8C7A-DDC870B64E97}"/>
              </c:ext>
            </c:extLst>
          </c:dPt>
          <c:cat>
            <c:strRef>
              <c:f>Charts!$A$2:$A$6</c:f>
              <c:strCache>
                <c:ptCount val="5"/>
                <c:pt idx="0">
                  <c:v>A</c:v>
                </c:pt>
                <c:pt idx="1">
                  <c:v>B</c:v>
                </c:pt>
                <c:pt idx="2">
                  <c:v>C</c:v>
                </c:pt>
                <c:pt idx="3">
                  <c:v>D</c:v>
                </c:pt>
                <c:pt idx="4">
                  <c:v>E</c:v>
                </c:pt>
              </c:strCache>
            </c:strRef>
          </c:cat>
          <c:val>
            <c:numRef>
              <c:f>Charts!$B$2:$B$6</c:f>
              <c:numCache>
                <c:formatCode>#,##0</c:formatCode>
                <c:ptCount val="5"/>
                <c:pt idx="0">
                  <c:v>100</c:v>
                </c:pt>
                <c:pt idx="1">
                  <c:v>200</c:v>
                </c:pt>
                <c:pt idx="2">
                  <c:v>300</c:v>
                </c:pt>
                <c:pt idx="3">
                  <c:v>400</c:v>
                </c:pt>
                <c:pt idx="4">
                  <c:v>500</c:v>
                </c:pt>
              </c:numCache>
            </c:numRef>
          </c:val>
          <c:extLst>
            <c:ext xmlns:c16="http://schemas.microsoft.com/office/drawing/2014/chart" uri="{C3380CC4-5D6E-409C-BE32-E72D297353CC}">
              <c16:uniqueId val="{00000000-1910-45A9-BD52-950667727132}"/>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US">
                <a:solidFill>
                  <a:sysClr val="windowText" lastClr="000000"/>
                </a:solidFill>
              </a:rPr>
              <a:t>Title</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lotArea>
      <c:layout/>
      <c:lineChart>
        <c:grouping val="standard"/>
        <c:varyColors val="0"/>
        <c:ser>
          <c:idx val="0"/>
          <c:order val="0"/>
          <c:tx>
            <c:strRef>
              <c:f>Charts!$B$1</c:f>
              <c:strCache>
                <c:ptCount val="1"/>
                <c:pt idx="0">
                  <c:v>Column B</c:v>
                </c:pt>
              </c:strCache>
            </c:strRef>
          </c:tx>
          <c:spPr>
            <a:ln w="28575" cap="rnd">
              <a:solidFill>
                <a:schemeClr val="accent1"/>
              </a:solidFill>
              <a:round/>
            </a:ln>
            <a:effectLst/>
          </c:spPr>
          <c:marker>
            <c:symbol val="none"/>
          </c:marker>
          <c:cat>
            <c:strRef>
              <c:f>Charts!$A$2:$A$6</c:f>
              <c:strCache>
                <c:ptCount val="5"/>
                <c:pt idx="0">
                  <c:v>A</c:v>
                </c:pt>
                <c:pt idx="1">
                  <c:v>B</c:v>
                </c:pt>
                <c:pt idx="2">
                  <c:v>C</c:v>
                </c:pt>
                <c:pt idx="3">
                  <c:v>D</c:v>
                </c:pt>
                <c:pt idx="4">
                  <c:v>E</c:v>
                </c:pt>
              </c:strCache>
            </c:strRef>
          </c:cat>
          <c:val>
            <c:numRef>
              <c:f>Charts!$B$2:$B$6</c:f>
              <c:numCache>
                <c:formatCode>#,##0</c:formatCode>
                <c:ptCount val="5"/>
                <c:pt idx="0">
                  <c:v>100</c:v>
                </c:pt>
                <c:pt idx="1">
                  <c:v>200</c:v>
                </c:pt>
                <c:pt idx="2">
                  <c:v>300</c:v>
                </c:pt>
                <c:pt idx="3">
                  <c:v>400</c:v>
                </c:pt>
                <c:pt idx="4">
                  <c:v>500</c:v>
                </c:pt>
              </c:numCache>
            </c:numRef>
          </c:val>
          <c:smooth val="0"/>
          <c:extLst>
            <c:ext xmlns:c16="http://schemas.microsoft.com/office/drawing/2014/chart" uri="{C3380CC4-5D6E-409C-BE32-E72D297353CC}">
              <c16:uniqueId val="{00000000-9063-4488-B9F4-34BE27991107}"/>
            </c:ext>
          </c:extLst>
        </c:ser>
        <c:dLbls>
          <c:showLegendKey val="0"/>
          <c:showVal val="0"/>
          <c:showCatName val="0"/>
          <c:showSerName val="0"/>
          <c:showPercent val="0"/>
          <c:showBubbleSize val="0"/>
        </c:dLbls>
        <c:smooth val="0"/>
        <c:axId val="726046175"/>
        <c:axId val="972225743"/>
      </c:lineChart>
      <c:catAx>
        <c:axId val="726046175"/>
        <c:scaling>
          <c:orientation val="minMax"/>
        </c:scaling>
        <c:delete val="0"/>
        <c:axPos val="b"/>
        <c:title>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972225743"/>
        <c:crosses val="autoZero"/>
        <c:auto val="1"/>
        <c:lblAlgn val="ctr"/>
        <c:lblOffset val="100"/>
        <c:noMultiLvlLbl val="0"/>
      </c:catAx>
      <c:valAx>
        <c:axId val="972225743"/>
        <c:scaling>
          <c:orientation val="minMax"/>
        </c:scaling>
        <c:delete val="0"/>
        <c:axPos val="l"/>
        <c:majorGridlines>
          <c:spPr>
            <a:ln w="9525" cap="flat" cmpd="sng" algn="ctr">
              <a:solidFill>
                <a:schemeClr val="tx1">
                  <a:lumMod val="15000"/>
                  <a:lumOff val="85000"/>
                </a:schemeClr>
              </a:solidFill>
              <a:round/>
            </a:ln>
            <a:effectLst/>
          </c:spPr>
        </c:majorGridlines>
        <c:title>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2604617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1" Type="http://schemas.openxmlformats.org/officeDocument/2006/relationships/hyperlink" Target="#'Table of Contents'!A1"/></Relationships>
</file>

<file path=xl/drawings/_rels/drawing3.xml.rels><?xml version="1.0" encoding="UTF-8" standalone="yes"?>
<Relationships xmlns="http://schemas.openxmlformats.org/package/2006/relationships"><Relationship Id="rId1" Type="http://schemas.openxmlformats.org/officeDocument/2006/relationships/hyperlink" Target="#'Table of Contents'!A1"/></Relationships>
</file>

<file path=xl/drawings/_rels/drawing4.xml.rels><?xml version="1.0" encoding="UTF-8" standalone="yes"?>
<Relationships xmlns="http://schemas.openxmlformats.org/package/2006/relationships"><Relationship Id="rId1" Type="http://schemas.openxmlformats.org/officeDocument/2006/relationships/hyperlink" Target="#'Table of Contents'!A1"/></Relationships>
</file>

<file path=xl/drawings/_rels/drawing5.xml.rels><?xml version="1.0" encoding="UTF-8" standalone="yes"?>
<Relationships xmlns="http://schemas.openxmlformats.org/package/2006/relationships"><Relationship Id="rId1" Type="http://schemas.openxmlformats.org/officeDocument/2006/relationships/hyperlink" Target="#'Table of Contents'!A1"/></Relationships>
</file>

<file path=xl/drawings/_rels/drawing6.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hyperlink" Target="#'Table of Contents'!A1"/></Relationships>
</file>

<file path=xl/drawings/drawing1.xml><?xml version="1.0" encoding="utf-8"?>
<xdr:wsDr xmlns:xdr="http://schemas.openxmlformats.org/drawingml/2006/spreadsheetDrawing" xmlns:a="http://schemas.openxmlformats.org/drawingml/2006/main">
  <xdr:twoCellAnchor>
    <xdr:from>
      <xdr:col>0</xdr:col>
      <xdr:colOff>57150</xdr:colOff>
      <xdr:row>0</xdr:row>
      <xdr:rowOff>95250</xdr:rowOff>
    </xdr:from>
    <xdr:to>
      <xdr:col>7</xdr:col>
      <xdr:colOff>104775</xdr:colOff>
      <xdr:row>16</xdr:row>
      <xdr:rowOff>171449</xdr:rowOff>
    </xdr:to>
    <xdr:sp macro="" textlink="">
      <xdr:nvSpPr>
        <xdr:cNvPr id="11" name="TextBox 1">
          <a:extLst>
            <a:ext uri="{FF2B5EF4-FFF2-40B4-BE49-F238E27FC236}">
              <a16:creationId xmlns:a16="http://schemas.microsoft.com/office/drawing/2014/main" id="{7DFF6232-01B4-4482-9C25-00B6912D3430}"/>
            </a:ext>
          </a:extLst>
        </xdr:cNvPr>
        <xdr:cNvSpPr txBox="1"/>
      </xdr:nvSpPr>
      <xdr:spPr>
        <a:xfrm>
          <a:off x="57150" y="95250"/>
          <a:ext cx="5886450" cy="2971799"/>
        </a:xfrm>
        <a:prstGeom prst="rect">
          <a:avLst/>
        </a:prstGeom>
        <a:ln/>
      </xdr:spPr>
      <xdr:style>
        <a:lnRef idx="2">
          <a:schemeClr val="accent4"/>
        </a:lnRef>
        <a:fillRef idx="1">
          <a:schemeClr val="lt1"/>
        </a:fillRef>
        <a:effectRef idx="0">
          <a:schemeClr val="accent4"/>
        </a:effectRef>
        <a:fontRef idx="minor">
          <a:schemeClr val="dk1"/>
        </a:fontRef>
      </xdr:style>
      <xdr:txBody>
        <a:bodyPr vertOverflow="clip" horzOverflow="clip" wrap="square" rtlCol="0" anchor="t"/>
        <a:lstStyle/>
        <a:p>
          <a:r>
            <a:rPr lang="en-US" sz="1100" b="1" i="0" u="none" strike="noStrike">
              <a:solidFill>
                <a:schemeClr val="accent4"/>
              </a:solidFill>
              <a:effectLst/>
              <a:latin typeface="+mn-lt"/>
              <a:ea typeface="+mn-ea"/>
              <a:cs typeface="+mn-cs"/>
            </a:rPr>
            <a:t>README</a:t>
          </a:r>
        </a:p>
        <a:p>
          <a:endParaRPr lang="en-US" sz="1100" b="0" i="0" u="none" strike="noStrike" baseline="0">
            <a:solidFill>
              <a:schemeClr val="dk1"/>
            </a:solidFill>
            <a:effectLst/>
            <a:latin typeface="+mn-lt"/>
            <a:ea typeface="+mn-ea"/>
            <a:cs typeface="+mn-cs"/>
          </a:endParaRPr>
        </a:p>
        <a:p>
          <a:r>
            <a:rPr lang="en-US" sz="1100" b="1" i="0" u="none" strike="noStrike" baseline="0">
              <a:solidFill>
                <a:schemeClr val="dk1"/>
              </a:solidFill>
              <a:effectLst/>
              <a:latin typeface="+mn-lt"/>
              <a:ea typeface="+mn-ea"/>
              <a:cs typeface="+mn-cs"/>
            </a:rPr>
            <a:t>Purpose: </a:t>
          </a:r>
          <a:r>
            <a:rPr lang="en-US" sz="1100" b="0" i="0" u="none" strike="noStrike" baseline="0">
              <a:solidFill>
                <a:schemeClr val="dk1"/>
              </a:solidFill>
              <a:effectLst/>
              <a:latin typeface="+mn-lt"/>
              <a:ea typeface="+mn-ea"/>
              <a:cs typeface="+mn-cs"/>
            </a:rPr>
            <a:t>This workbook will serve as a template for future ComEd deliverables. </a:t>
          </a:r>
        </a:p>
        <a:p>
          <a:endParaRPr lang="en-US" sz="1100" b="0" i="0" u="none" strike="noStrike" baseline="0">
            <a:solidFill>
              <a:schemeClr val="dk1"/>
            </a:solidFill>
            <a:effectLst/>
            <a:latin typeface="+mn-lt"/>
            <a:ea typeface="+mn-ea"/>
            <a:cs typeface="+mn-cs"/>
          </a:endParaRPr>
        </a:p>
        <a:p>
          <a:r>
            <a:rPr lang="en-US" sz="1100" b="1" i="0" u="none" strike="noStrike" baseline="0">
              <a:solidFill>
                <a:schemeClr val="dk1"/>
              </a:solidFill>
              <a:effectLst/>
              <a:latin typeface="+mn-lt"/>
              <a:ea typeface="+mn-ea"/>
              <a:cs typeface="+mn-cs"/>
            </a:rPr>
            <a:t>Instructions: </a:t>
          </a:r>
        </a:p>
        <a:p>
          <a:r>
            <a:rPr lang="en-US" sz="1100" b="0" i="0" u="none" strike="noStrike" baseline="0">
              <a:solidFill>
                <a:schemeClr val="dk1"/>
              </a:solidFill>
              <a:effectLst/>
              <a:latin typeface="+mn-lt"/>
              <a:ea typeface="+mn-ea"/>
              <a:cs typeface="+mn-cs"/>
            </a:rPr>
            <a:t>1. Save a copy of this workbook (File &gt; Save a Copy).</a:t>
          </a:r>
        </a:p>
        <a:p>
          <a:r>
            <a:rPr lang="en-US" sz="1100" b="0" i="0" u="none" strike="noStrike" baseline="0">
              <a:solidFill>
                <a:schemeClr val="dk1"/>
              </a:solidFill>
              <a:effectLst/>
              <a:latin typeface="+mn-lt"/>
              <a:ea typeface="+mn-ea"/>
              <a:cs typeface="+mn-cs"/>
            </a:rPr>
            <a:t>2. Copy and paste tables, text boxes, and charts where applicable. </a:t>
          </a:r>
        </a:p>
        <a:p>
          <a:r>
            <a:rPr lang="en-US" sz="1100" b="0" i="0" u="none" strike="noStrike" baseline="0">
              <a:solidFill>
                <a:schemeClr val="dk1"/>
              </a:solidFill>
              <a:effectLst/>
              <a:latin typeface="+mn-lt"/>
              <a:ea typeface="+mn-ea"/>
              <a:cs typeface="+mn-cs"/>
            </a:rPr>
            <a:t>3. Customize sheets by adding formulas and content.</a:t>
          </a:r>
        </a:p>
        <a:p>
          <a:r>
            <a:rPr lang="en-US" sz="1100" b="0" i="0" u="none" strike="noStrike" baseline="0">
              <a:solidFill>
                <a:schemeClr val="dk1"/>
              </a:solidFill>
              <a:effectLst/>
              <a:latin typeface="+mn-lt"/>
              <a:ea typeface="+mn-ea"/>
              <a:cs typeface="+mn-cs"/>
            </a:rPr>
            <a:t>4. Delete the README and unused tabs. </a:t>
          </a:r>
        </a:p>
        <a:p>
          <a:endParaRPr lang="en-US" sz="1100" b="0" i="0" u="none" strike="noStrike" baseline="0">
            <a:solidFill>
              <a:schemeClr val="dk1"/>
            </a:solidFill>
            <a:effectLst/>
            <a:latin typeface="+mn-lt"/>
            <a:ea typeface="+mn-ea"/>
            <a:cs typeface="+mn-cs"/>
          </a:endParaRPr>
        </a:p>
        <a:p>
          <a:endParaRPr lang="en-US" sz="1100" b="0" i="0" u="none" strike="noStrike" baseline="0">
            <a:solidFill>
              <a:schemeClr val="dk1"/>
            </a:solidFill>
            <a:effectLst/>
            <a:latin typeface="+mn-lt"/>
            <a:ea typeface="+mn-ea"/>
            <a:cs typeface="+mn-cs"/>
          </a:endParaRPr>
        </a:p>
        <a:p>
          <a:r>
            <a:rPr lang="en-US" sz="1100" b="1" i="0" u="none" strike="noStrike" baseline="0">
              <a:solidFill>
                <a:srgbClr val="FF0000"/>
              </a:solidFill>
              <a:effectLst/>
              <a:latin typeface="+mn-lt"/>
              <a:ea typeface="+mn-ea"/>
              <a:cs typeface="+mn-cs"/>
            </a:rPr>
            <a:t>DO NOT </a:t>
          </a:r>
          <a:r>
            <a:rPr lang="en-US" sz="1100" b="0" i="0" u="none" strike="noStrike" baseline="0">
              <a:solidFill>
                <a:srgbClr val="FF0000"/>
              </a:solidFill>
              <a:effectLst/>
              <a:latin typeface="+mn-lt"/>
              <a:ea typeface="+mn-ea"/>
              <a:cs typeface="+mn-cs"/>
            </a:rPr>
            <a:t>edit this workbook. View-only. </a:t>
          </a:r>
        </a:p>
        <a:p>
          <a:endParaRPr lang="en-US" sz="1100" b="0" i="0" u="none" strike="noStrike" baseline="0">
            <a:solidFill>
              <a:schemeClr val="dk1"/>
            </a:solidFill>
            <a:effectLst/>
            <a:latin typeface="+mn-lt"/>
            <a:ea typeface="+mn-ea"/>
            <a:cs typeface="+mn-cs"/>
          </a:endParaRPr>
        </a:p>
        <a:p>
          <a:endParaRPr lang="en-US" sz="1100" b="0" i="0" u="none" strike="noStrike" baseline="0">
            <a:solidFill>
              <a:schemeClr val="dk1"/>
            </a:solidFill>
            <a:effectLst/>
            <a:latin typeface="+mn-lt"/>
            <a:ea typeface="+mn-ea"/>
            <a:cs typeface="+mn-cs"/>
          </a:endParaRPr>
        </a:p>
        <a:p>
          <a:endParaRPr lang="en-US" sz="1100" b="0" i="0" u="none" strike="noStrike" baseline="0">
            <a:solidFill>
              <a:schemeClr val="dk1"/>
            </a:solidFill>
            <a:effectLst/>
            <a:latin typeface="+mn-lt"/>
            <a:ea typeface="+mn-ea"/>
            <a:cs typeface="+mn-cs"/>
          </a:endParaRPr>
        </a:p>
        <a:p>
          <a:r>
            <a:rPr lang="en-US" sz="1100" b="0" i="1" u="none" strike="noStrike" baseline="0">
              <a:solidFill>
                <a:schemeClr val="dk1"/>
              </a:solidFill>
              <a:effectLst/>
              <a:latin typeface="+mn-lt"/>
              <a:ea typeface="+mn-ea"/>
              <a:cs typeface="+mn-cs"/>
            </a:rPr>
            <a:t>Last Modified: 5/26/2025</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76200</xdr:colOff>
      <xdr:row>0</xdr:row>
      <xdr:rowOff>76200</xdr:rowOff>
    </xdr:from>
    <xdr:to>
      <xdr:col>7</xdr:col>
      <xdr:colOff>425450</xdr:colOff>
      <xdr:row>1</xdr:row>
      <xdr:rowOff>158750</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44F77240-361A-48E4-86E0-5A32E2CA1B21}"/>
            </a:ext>
          </a:extLst>
        </xdr:cNvPr>
        <xdr:cNvSpPr/>
      </xdr:nvSpPr>
      <xdr:spPr>
        <a:xfrm>
          <a:off x="6324600" y="76200"/>
          <a:ext cx="1568450" cy="263525"/>
        </a:xfrm>
        <a:prstGeom prst="rect">
          <a:avLst/>
        </a:prstGeom>
        <a:solidFill>
          <a:schemeClr val="accent1"/>
        </a:solidFill>
        <a:ln>
          <a:solidFill>
            <a:schemeClr val="tx1"/>
          </a:solidFill>
        </a:ln>
        <a:scene3d>
          <a:camera prst="orthographicFront"/>
          <a:lightRig rig="chilly" dir="t"/>
        </a:scene3d>
        <a:sp3d extrusionH="76200" prstMaterial="metal">
          <a:bevelT w="44450" h="44450"/>
          <a:bevelB w="50800" h="50800" prst="relaxedInset"/>
          <a:extrusionClr>
            <a:schemeClr val="bg2"/>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a:t>Go</a:t>
          </a:r>
          <a:r>
            <a:rPr lang="en-US" sz="1100" baseline="0"/>
            <a:t> to the TOC</a:t>
          </a:r>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19050</xdr:colOff>
      <xdr:row>0</xdr:row>
      <xdr:rowOff>104775</xdr:rowOff>
    </xdr:from>
    <xdr:to>
      <xdr:col>11</xdr:col>
      <xdr:colOff>244475</xdr:colOff>
      <xdr:row>1</xdr:row>
      <xdr:rowOff>38100</xdr:rowOff>
    </xdr:to>
    <xdr:sp macro="" textlink="">
      <xdr:nvSpPr>
        <xdr:cNvPr id="3" name="Rectangle 2">
          <a:hlinkClick xmlns:r="http://schemas.openxmlformats.org/officeDocument/2006/relationships" r:id="rId1"/>
          <a:extLst>
            <a:ext uri="{FF2B5EF4-FFF2-40B4-BE49-F238E27FC236}">
              <a16:creationId xmlns:a16="http://schemas.microsoft.com/office/drawing/2014/main" id="{6BC697D4-A179-4D6B-9964-A90AEDEF1765}"/>
            </a:ext>
          </a:extLst>
        </xdr:cNvPr>
        <xdr:cNvSpPr/>
      </xdr:nvSpPr>
      <xdr:spPr>
        <a:xfrm>
          <a:off x="7105650" y="104775"/>
          <a:ext cx="1568450" cy="266700"/>
        </a:xfrm>
        <a:prstGeom prst="rect">
          <a:avLst/>
        </a:prstGeom>
        <a:solidFill>
          <a:schemeClr val="accent1"/>
        </a:solidFill>
        <a:ln>
          <a:solidFill>
            <a:schemeClr val="tx1"/>
          </a:solidFill>
        </a:ln>
        <a:scene3d>
          <a:camera prst="orthographicFront"/>
          <a:lightRig rig="chilly" dir="t"/>
        </a:scene3d>
        <a:sp3d extrusionH="76200" prstMaterial="metal">
          <a:bevelT w="44450" h="44450"/>
          <a:bevelB w="50800" h="50800" prst="relaxedInset"/>
          <a:extrusionClr>
            <a:schemeClr val="bg2"/>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a:t>Go</a:t>
          </a:r>
          <a:r>
            <a:rPr lang="en-US" sz="1100" baseline="0"/>
            <a:t> to the TOC</a:t>
          </a:r>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57150</xdr:colOff>
      <xdr:row>0</xdr:row>
      <xdr:rowOff>104775</xdr:rowOff>
    </xdr:from>
    <xdr:to>
      <xdr:col>8</xdr:col>
      <xdr:colOff>406400</xdr:colOff>
      <xdr:row>1</xdr:row>
      <xdr:rowOff>34925</xdr:rowOff>
    </xdr:to>
    <xdr:sp macro="" textlink="">
      <xdr:nvSpPr>
        <xdr:cNvPr id="3" name="Rectangle 2">
          <a:hlinkClick xmlns:r="http://schemas.openxmlformats.org/officeDocument/2006/relationships" r:id="rId1"/>
          <a:extLst>
            <a:ext uri="{FF2B5EF4-FFF2-40B4-BE49-F238E27FC236}">
              <a16:creationId xmlns:a16="http://schemas.microsoft.com/office/drawing/2014/main" id="{4F25997A-3C0E-4F8B-AFCF-660EE4257973}"/>
            </a:ext>
          </a:extLst>
        </xdr:cNvPr>
        <xdr:cNvSpPr/>
      </xdr:nvSpPr>
      <xdr:spPr>
        <a:xfrm>
          <a:off x="10239375" y="104775"/>
          <a:ext cx="1568450" cy="263525"/>
        </a:xfrm>
        <a:prstGeom prst="rect">
          <a:avLst/>
        </a:prstGeom>
        <a:solidFill>
          <a:schemeClr val="accent1"/>
        </a:solidFill>
        <a:ln>
          <a:solidFill>
            <a:schemeClr val="tx1"/>
          </a:solidFill>
        </a:ln>
        <a:scene3d>
          <a:camera prst="orthographicFront"/>
          <a:lightRig rig="chilly" dir="t"/>
        </a:scene3d>
        <a:sp3d extrusionH="76200" prstMaterial="metal">
          <a:bevelT w="44450" h="44450"/>
          <a:bevelB w="50800" h="50800" prst="relaxedInset"/>
          <a:extrusionClr>
            <a:schemeClr val="bg2"/>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a:t>Go</a:t>
          </a:r>
          <a:r>
            <a:rPr lang="en-US" sz="1100" baseline="0"/>
            <a:t> to the TOC</a:t>
          </a:r>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444500</xdr:colOff>
      <xdr:row>1</xdr:row>
      <xdr:rowOff>57151</xdr:rowOff>
    </xdr:from>
    <xdr:to>
      <xdr:col>5</xdr:col>
      <xdr:colOff>485775</xdr:colOff>
      <xdr:row>9</xdr:row>
      <xdr:rowOff>76201</xdr:rowOff>
    </xdr:to>
    <xdr:sp macro="" textlink="">
      <xdr:nvSpPr>
        <xdr:cNvPr id="2" name="TextBox 3">
          <a:extLst>
            <a:ext uri="{FF2B5EF4-FFF2-40B4-BE49-F238E27FC236}">
              <a16:creationId xmlns:a16="http://schemas.microsoft.com/office/drawing/2014/main" id="{77038D56-A99A-42FF-99FA-69693782B9B7}"/>
            </a:ext>
          </a:extLst>
        </xdr:cNvPr>
        <xdr:cNvSpPr txBox="1"/>
      </xdr:nvSpPr>
      <xdr:spPr>
        <a:xfrm>
          <a:off x="444500" y="238126"/>
          <a:ext cx="3089275" cy="146685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100" b="1">
              <a:solidFill>
                <a:schemeClr val="accent3"/>
              </a:solidFill>
              <a:effectLst/>
              <a:latin typeface="+mn-lt"/>
              <a:ea typeface="+mn-ea"/>
              <a:cs typeface="Arial" panose="020B0604020202020204" pitchFamily="34" charset="0"/>
            </a:rPr>
            <a:t>Title</a:t>
          </a:r>
          <a:endParaRPr lang="en-US" sz="1100" b="1">
            <a:solidFill>
              <a:schemeClr val="accent3"/>
            </a:solidFill>
            <a:effectLst/>
            <a:latin typeface="+mn-lt"/>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Arial" panose="020B0604020202020204" pitchFamily="34" charset="0"/>
            </a:rPr>
            <a:t>Text</a:t>
          </a:r>
        </a:p>
      </xdr:txBody>
    </xdr:sp>
    <xdr:clientData/>
  </xdr:twoCellAnchor>
  <xdr:twoCellAnchor>
    <xdr:from>
      <xdr:col>6</xdr:col>
      <xdr:colOff>19050</xdr:colOff>
      <xdr:row>1</xdr:row>
      <xdr:rowOff>57149</xdr:rowOff>
    </xdr:from>
    <xdr:to>
      <xdr:col>12</xdr:col>
      <xdr:colOff>19050</xdr:colOff>
      <xdr:row>9</xdr:row>
      <xdr:rowOff>88899</xdr:rowOff>
    </xdr:to>
    <xdr:sp macro="" textlink="">
      <xdr:nvSpPr>
        <xdr:cNvPr id="3" name="TextBox 2">
          <a:extLst>
            <a:ext uri="{FF2B5EF4-FFF2-40B4-BE49-F238E27FC236}">
              <a16:creationId xmlns:a16="http://schemas.microsoft.com/office/drawing/2014/main" id="{C760A7CC-F278-4929-8FA6-E7FE5C745495}"/>
            </a:ext>
          </a:extLst>
        </xdr:cNvPr>
        <xdr:cNvSpPr txBox="1"/>
      </xdr:nvSpPr>
      <xdr:spPr>
        <a:xfrm>
          <a:off x="3676650" y="238124"/>
          <a:ext cx="3657600" cy="1479550"/>
        </a:xfrm>
        <a:prstGeom prst="rect">
          <a:avLst/>
        </a:prstGeom>
        <a:ln/>
      </xdr:spPr>
      <xdr:style>
        <a:lnRef idx="2">
          <a:schemeClr val="accent5"/>
        </a:lnRef>
        <a:fillRef idx="1">
          <a:schemeClr val="lt1"/>
        </a:fillRef>
        <a:effectRef idx="0">
          <a:schemeClr val="accent5"/>
        </a:effectRef>
        <a:fontRef idx="minor">
          <a:schemeClr val="dk1"/>
        </a:fontRef>
      </xdr:style>
      <xdr:txBody>
        <a:bodyPr vertOverflow="clip" horzOverflow="clip" wrap="square" rtlCol="0" anchor="t"/>
        <a:lstStyle/>
        <a:p>
          <a:r>
            <a:rPr lang="en-US" sz="1100" b="1" i="0" u="none" strike="noStrike">
              <a:solidFill>
                <a:schemeClr val="accent5"/>
              </a:solidFill>
              <a:effectLst/>
              <a:latin typeface="+mn-lt"/>
              <a:ea typeface="+mn-ea"/>
              <a:cs typeface="+mn-cs"/>
            </a:rPr>
            <a:t>Title</a:t>
          </a:r>
          <a:endParaRPr lang="en-US" sz="1100" b="1" i="0" u="none" strike="noStrike" baseline="0">
            <a:solidFill>
              <a:schemeClr val="accent5"/>
            </a:solidFill>
            <a:effectLst/>
            <a:latin typeface="+mn-lt"/>
            <a:ea typeface="+mn-ea"/>
            <a:cs typeface="+mn-cs"/>
          </a:endParaRPr>
        </a:p>
        <a:p>
          <a:r>
            <a:rPr lang="en-US" sz="1100">
              <a:solidFill>
                <a:schemeClr val="dk1"/>
              </a:solidFill>
              <a:effectLst/>
              <a:latin typeface="+mn-lt"/>
              <a:ea typeface="+mn-ea"/>
              <a:cs typeface="+mn-cs"/>
            </a:rPr>
            <a:t>Text</a:t>
          </a:r>
          <a:endParaRPr lang="en-US">
            <a:effectLst/>
          </a:endParaRPr>
        </a:p>
        <a:p>
          <a:endParaRPr lang="en-US" sz="1100"/>
        </a:p>
      </xdr:txBody>
    </xdr:sp>
    <xdr:clientData/>
  </xdr:twoCellAnchor>
  <xdr:twoCellAnchor>
    <xdr:from>
      <xdr:col>12</xdr:col>
      <xdr:colOff>133350</xdr:colOff>
      <xdr:row>1</xdr:row>
      <xdr:rowOff>53975</xdr:rowOff>
    </xdr:from>
    <xdr:to>
      <xdr:col>17</xdr:col>
      <xdr:colOff>333375</xdr:colOff>
      <xdr:row>9</xdr:row>
      <xdr:rowOff>92075</xdr:rowOff>
    </xdr:to>
    <xdr:sp macro="" textlink="">
      <xdr:nvSpPr>
        <xdr:cNvPr id="4" name="TextBox 3">
          <a:extLst>
            <a:ext uri="{FF2B5EF4-FFF2-40B4-BE49-F238E27FC236}">
              <a16:creationId xmlns:a16="http://schemas.microsoft.com/office/drawing/2014/main" id="{CFED97E1-7278-4062-8D27-714BA3D6FE13}"/>
            </a:ext>
          </a:extLst>
        </xdr:cNvPr>
        <xdr:cNvSpPr txBox="1"/>
      </xdr:nvSpPr>
      <xdr:spPr>
        <a:xfrm>
          <a:off x="7448550" y="234950"/>
          <a:ext cx="3248025" cy="1485900"/>
        </a:xfrm>
        <a:prstGeom prst="rect">
          <a:avLst/>
        </a:prstGeom>
        <a:ln/>
      </xdr:spPr>
      <xdr:style>
        <a:lnRef idx="2">
          <a:schemeClr val="accent4"/>
        </a:lnRef>
        <a:fillRef idx="1">
          <a:schemeClr val="lt1"/>
        </a:fillRef>
        <a:effectRef idx="0">
          <a:schemeClr val="accent4"/>
        </a:effectRef>
        <a:fontRef idx="minor">
          <a:schemeClr val="dk1"/>
        </a:fontRef>
      </xdr:style>
      <xdr:txBody>
        <a:bodyPr vertOverflow="clip" horzOverflow="clip" wrap="square" rtlCol="0" anchor="t"/>
        <a:lstStyle/>
        <a:p>
          <a:r>
            <a:rPr lang="en-US" sz="1100" b="1" i="0" u="none" strike="noStrike">
              <a:solidFill>
                <a:schemeClr val="accent4"/>
              </a:solidFill>
              <a:effectLst/>
              <a:latin typeface="+mn-lt"/>
              <a:ea typeface="+mn-ea"/>
              <a:cs typeface="+mn-cs"/>
            </a:rPr>
            <a:t>Title</a:t>
          </a:r>
        </a:p>
        <a:p>
          <a:r>
            <a:rPr lang="en-US" sz="1100" b="0" i="0" u="none" strike="noStrike">
              <a:solidFill>
                <a:schemeClr val="dk1"/>
              </a:solidFill>
              <a:effectLst/>
              <a:latin typeface="+mn-lt"/>
              <a:ea typeface="+mn-ea"/>
              <a:cs typeface="+mn-cs"/>
            </a:rPr>
            <a:t>Text</a:t>
          </a:r>
          <a:endParaRPr lang="en-US" sz="1100" b="0" i="0" u="none" strike="noStrike" baseline="0">
            <a:solidFill>
              <a:schemeClr val="dk1"/>
            </a:solidFill>
            <a:effectLst/>
            <a:latin typeface="+mn-lt"/>
            <a:ea typeface="+mn-ea"/>
            <a:cs typeface="+mn-cs"/>
          </a:endParaRPr>
        </a:p>
      </xdr:txBody>
    </xdr:sp>
    <xdr:clientData/>
  </xdr:twoCellAnchor>
  <xdr:twoCellAnchor>
    <xdr:from>
      <xdr:col>18</xdr:col>
      <xdr:colOff>142875</xdr:colOff>
      <xdr:row>1</xdr:row>
      <xdr:rowOff>57150</xdr:rowOff>
    </xdr:from>
    <xdr:to>
      <xdr:col>20</xdr:col>
      <xdr:colOff>492125</xdr:colOff>
      <xdr:row>2</xdr:row>
      <xdr:rowOff>139700</xdr:rowOff>
    </xdr:to>
    <xdr:sp macro="" textlink="">
      <xdr:nvSpPr>
        <xdr:cNvPr id="5" name="Rectangle 4">
          <a:hlinkClick xmlns:r="http://schemas.openxmlformats.org/officeDocument/2006/relationships" r:id="rId1"/>
          <a:extLst>
            <a:ext uri="{FF2B5EF4-FFF2-40B4-BE49-F238E27FC236}">
              <a16:creationId xmlns:a16="http://schemas.microsoft.com/office/drawing/2014/main" id="{A4647E69-C2E1-4CA7-B3F5-2DAB02384531}"/>
            </a:ext>
          </a:extLst>
        </xdr:cNvPr>
        <xdr:cNvSpPr/>
      </xdr:nvSpPr>
      <xdr:spPr>
        <a:xfrm>
          <a:off x="11115675" y="238125"/>
          <a:ext cx="1568450" cy="263525"/>
        </a:xfrm>
        <a:prstGeom prst="rect">
          <a:avLst/>
        </a:prstGeom>
        <a:solidFill>
          <a:schemeClr val="accent1"/>
        </a:solidFill>
        <a:ln>
          <a:solidFill>
            <a:schemeClr val="tx1"/>
          </a:solidFill>
        </a:ln>
        <a:scene3d>
          <a:camera prst="orthographicFront"/>
          <a:lightRig rig="chilly" dir="t"/>
        </a:scene3d>
        <a:sp3d extrusionH="76200" prstMaterial="metal">
          <a:bevelT w="44450" h="44450"/>
          <a:bevelB w="50800" h="50800" prst="relaxedInset"/>
          <a:extrusionClr>
            <a:schemeClr val="bg2"/>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a:t>Go</a:t>
          </a:r>
          <a:r>
            <a:rPr lang="en-US" sz="1100" baseline="0"/>
            <a:t> to the TOC</a:t>
          </a:r>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6350</xdr:colOff>
      <xdr:row>0</xdr:row>
      <xdr:rowOff>115888</xdr:rowOff>
    </xdr:from>
    <xdr:to>
      <xdr:col>10</xdr:col>
      <xdr:colOff>425450</xdr:colOff>
      <xdr:row>13</xdr:row>
      <xdr:rowOff>53976</xdr:rowOff>
    </xdr:to>
    <xdr:graphicFrame macro="">
      <xdr:nvGraphicFramePr>
        <xdr:cNvPr id="6" name="Chart 5">
          <a:extLst>
            <a:ext uri="{FF2B5EF4-FFF2-40B4-BE49-F238E27FC236}">
              <a16:creationId xmlns:a16="http://schemas.microsoft.com/office/drawing/2014/main" id="{4D55FBCD-E000-A0FF-585C-99139DFBD3F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587375</xdr:colOff>
      <xdr:row>14</xdr:row>
      <xdr:rowOff>88899</xdr:rowOff>
    </xdr:from>
    <xdr:to>
      <xdr:col>10</xdr:col>
      <xdr:colOff>425450</xdr:colOff>
      <xdr:row>27</xdr:row>
      <xdr:rowOff>142875</xdr:rowOff>
    </xdr:to>
    <xdr:graphicFrame macro="">
      <xdr:nvGraphicFramePr>
        <xdr:cNvPr id="7" name="Chart 6">
          <a:extLst>
            <a:ext uri="{FF2B5EF4-FFF2-40B4-BE49-F238E27FC236}">
              <a16:creationId xmlns:a16="http://schemas.microsoft.com/office/drawing/2014/main" id="{42914E8F-821B-7C6D-B8BC-D484E751252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0</xdr:colOff>
      <xdr:row>29</xdr:row>
      <xdr:rowOff>30162</xdr:rowOff>
    </xdr:from>
    <xdr:to>
      <xdr:col>10</xdr:col>
      <xdr:colOff>419100</xdr:colOff>
      <xdr:row>44</xdr:row>
      <xdr:rowOff>46037</xdr:rowOff>
    </xdr:to>
    <xdr:graphicFrame macro="">
      <xdr:nvGraphicFramePr>
        <xdr:cNvPr id="8" name="Chart 7">
          <a:extLst>
            <a:ext uri="{FF2B5EF4-FFF2-40B4-BE49-F238E27FC236}">
              <a16:creationId xmlns:a16="http://schemas.microsoft.com/office/drawing/2014/main" id="{61D68878-E556-629D-3CE3-1C62AD52A5D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476250</xdr:colOff>
      <xdr:row>0</xdr:row>
      <xdr:rowOff>123825</xdr:rowOff>
    </xdr:from>
    <xdr:to>
      <xdr:col>14</xdr:col>
      <xdr:colOff>215900</xdr:colOff>
      <xdr:row>2</xdr:row>
      <xdr:rowOff>6350</xdr:rowOff>
    </xdr:to>
    <xdr:sp macro="" textlink="">
      <xdr:nvSpPr>
        <xdr:cNvPr id="2" name="Rectangle 1">
          <a:hlinkClick xmlns:r="http://schemas.openxmlformats.org/officeDocument/2006/relationships" r:id="rId4"/>
          <a:extLst>
            <a:ext uri="{FF2B5EF4-FFF2-40B4-BE49-F238E27FC236}">
              <a16:creationId xmlns:a16="http://schemas.microsoft.com/office/drawing/2014/main" id="{28851BB6-6422-48E5-9625-2DA280C918A0}"/>
            </a:ext>
          </a:extLst>
        </xdr:cNvPr>
        <xdr:cNvSpPr/>
      </xdr:nvSpPr>
      <xdr:spPr>
        <a:xfrm>
          <a:off x="9134475" y="123825"/>
          <a:ext cx="1568450" cy="263525"/>
        </a:xfrm>
        <a:prstGeom prst="rect">
          <a:avLst/>
        </a:prstGeom>
        <a:solidFill>
          <a:schemeClr val="accent1"/>
        </a:solidFill>
        <a:ln>
          <a:solidFill>
            <a:schemeClr val="tx1"/>
          </a:solidFill>
        </a:ln>
        <a:scene3d>
          <a:camera prst="orthographicFront"/>
          <a:lightRig rig="chilly" dir="t"/>
        </a:scene3d>
        <a:sp3d extrusionH="76200" prstMaterial="metal">
          <a:bevelT w="44450" h="44450"/>
          <a:bevelB w="50800" h="50800" prst="relaxedInset"/>
          <a:extrusionClr>
            <a:schemeClr val="bg2"/>
          </a:extrusion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a:t>Go</a:t>
          </a:r>
          <a:r>
            <a:rPr lang="en-US" sz="1100" baseline="0"/>
            <a:t> to the TOC</a:t>
          </a:r>
          <a:endParaRPr lang="en-US" sz="1100"/>
        </a:p>
      </xdr:txBody>
    </xdr:sp>
    <xdr:clientData/>
  </xdr:twoCellAnchor>
</xdr:wsDr>
</file>

<file path=xl/persons/person.xml><?xml version="1.0" encoding="utf-8"?>
<personList xmlns="http://schemas.microsoft.com/office/spreadsheetml/2018/threadedcomments" xmlns:x="http://schemas.openxmlformats.org/spreadsheetml/2006/main">
  <person displayName="Norma Hutchinson" id="{485F6966-3E97-4BC5-9617-08879DB01A2C}" userId="S::nhutchinson@guidehouse.com::a76ca672-3fcc-4c07-bc8b-760596a5526f" providerId="AD"/>
  <person displayName="Jeff Erickson" id="{AA508E6F-EE3E-41C5-90F6-96A5C6F8D095}" userId="S::jeff.erickson@guidehouse.com::a701f0ef-e594-4de3-9dc7-35d49dc3f647"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6FAA157-6BB6-4C79-9489-7BF5292A2241}" name="Table3" displayName="Table3" ref="A2:D8" totalsRowShown="0" headerRowDxfId="7" dataDxfId="6">
  <autoFilter ref="A2:D8" xr:uid="{46FAA157-6BB6-4C79-9489-7BF5292A2241}"/>
  <tableColumns count="4">
    <tableColumn id="1" xr3:uid="{A48588D9-5F4E-4F8F-B7CE-3A2415577EFB}" name="Tab Name" dataDxfId="5"/>
    <tableColumn id="5" xr3:uid="{A7420D02-E9FA-466B-A75D-C671EBB2AFBD}" name="Table Names" dataDxfId="4"/>
    <tableColumn id="6" xr3:uid="{CD59FB08-1D2B-46F4-8DC9-7AA0D9074C56}" name="Purpose" dataDxfId="3"/>
    <tableColumn id="2" xr3:uid="{5F7BA4EF-83DE-4982-BABA-69FBB1EA31EA}" name="Link" dataDxfId="2"/>
  </tableColumns>
  <tableStyleInfo name="GH 202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9EAAFE2-5FD2-44F9-BEFF-A48498B10B18}" name="change_log" displayName="change_log" ref="A1:D2" totalsRowShown="0">
  <autoFilter ref="A1:D2" xr:uid="{79EAAFE2-5FD2-44F9-BEFF-A48498B10B18}"/>
  <tableColumns count="4">
    <tableColumn id="1" xr3:uid="{C8F1BDFB-E222-4499-BE9E-A709A9D04D86}" name="Author"/>
    <tableColumn id="2" xr3:uid="{204D4F0B-8E8A-4887-AB47-2A7A829EBE92}" name="Date"/>
    <tableColumn id="7" xr3:uid="{812CBB4F-6222-415E-9436-ABCBD18B470C}" name="Tab Name"/>
    <tableColumn id="3" xr3:uid="{D2CA7CD7-195C-4114-92DB-C151F84775AD}" name="Change"/>
  </tableColumns>
  <tableStyleInfo name="GH 202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4BCE024C-0270-4E21-9AFD-97A8CF565B59}" name="option_1_table" displayName="option_1_table" ref="A2:H17">
  <autoFilter ref="A2:H17" xr:uid="{4BCE024C-0270-4E21-9AFD-97A8CF565B59}"/>
  <tableColumns count="8">
    <tableColumn id="1" xr3:uid="{27FEE273-F08F-453E-894E-7DE90386A375}" name="Column1" totalsRowLabel="Total"/>
    <tableColumn id="2" xr3:uid="{2E342FD3-5442-4A87-8266-EF35C3D012E4}" name="Column2"/>
    <tableColumn id="3" xr3:uid="{E8BEF43F-D884-4678-8AFA-8D542FB4DEE9}" name="Column3"/>
    <tableColumn id="4" xr3:uid="{E1A62F9A-78F7-40DF-B847-B77AE86675E2}" name="Column4"/>
    <tableColumn id="5" xr3:uid="{D26F9D12-EAAC-484A-B963-AB1D5EF91790}" name="Column5"/>
    <tableColumn id="6" xr3:uid="{912771DB-2CE8-4768-9306-7E3654198283}" name="Column6"/>
    <tableColumn id="7" xr3:uid="{78564144-6B57-476B-971F-66C668600E50}" name="Column7"/>
    <tableColumn id="8" xr3:uid="{3682CCF6-F729-4439-942C-A58E102CD4B9}" name="Column8" totalsRowFunction="count"/>
  </tableColumns>
  <tableStyleInfo name="GH 202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273EA9AE-B3C3-4F8B-AC8D-10EB5A831936}" name="option_2_table" displayName="option_2_table" ref="A22:H37" totalsRowShown="0">
  <autoFilter ref="A22:H37" xr:uid="{273EA9AE-B3C3-4F8B-AC8D-10EB5A831936}"/>
  <tableColumns count="8">
    <tableColumn id="1" xr3:uid="{B5F69A54-7830-4F6D-A379-31DCA239522E}" name="Column1"/>
    <tableColumn id="2" xr3:uid="{D8D17886-B4DC-4853-9E1E-112045047B63}" name="Column2"/>
    <tableColumn id="3" xr3:uid="{F50EF6E3-0B36-4D94-B413-ECE5826F8E84}" name="Column3"/>
    <tableColumn id="4" xr3:uid="{08B92A3E-9AE5-422F-9630-7A1BD2885049}" name="Column4"/>
    <tableColumn id="5" xr3:uid="{D47019CB-DF3E-4148-86F7-C299D23AC84B}" name="Column5"/>
    <tableColumn id="6" xr3:uid="{8B8687FC-4BD0-4698-9EEF-B2DDBBCFD85F}" name="Column6"/>
    <tableColumn id="7" xr3:uid="{0944945C-618B-4C7A-8191-C8C3F8C3BAC3}" name="Column7"/>
    <tableColumn id="8" xr3:uid="{A2BD59BB-C97F-4531-8825-5CC1028D71C1}" name="Column8"/>
  </tableColumns>
  <tableStyleInfo name="Navigant ComEd"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84349D79-1B6A-48E0-BD3C-99290E6023E7}" name="option_3_table" displayName="option_3_table" ref="A42:H57" totalsRowShown="0">
  <autoFilter ref="A42:H57" xr:uid="{84349D79-1B6A-48E0-BD3C-99290E6023E7}"/>
  <tableColumns count="8">
    <tableColumn id="1" xr3:uid="{F11B0514-894D-438B-A786-4C6A8A58DD48}" name="Column1"/>
    <tableColumn id="2" xr3:uid="{6E481EE2-1489-4A6E-91FA-42B299E7CB77}" name="Column2"/>
    <tableColumn id="3" xr3:uid="{03F31070-22AB-4E42-B4E9-8DD433DF44C2}" name="Column3"/>
    <tableColumn id="4" xr3:uid="{25AF9B70-6EB4-4B88-93FB-77E45B627CC5}" name="Column4"/>
    <tableColumn id="5" xr3:uid="{AA53F346-D942-4677-9C89-1AEBFCD81391}" name="Column5"/>
    <tableColumn id="6" xr3:uid="{0A4ADE00-114E-46D1-8BB9-2983CCD13535}" name="Column6"/>
    <tableColumn id="7" xr3:uid="{D42F5EB5-6B1D-47FF-A912-1BB83D94E526}" name="Column7"/>
    <tableColumn id="8" xr3:uid="{1DDC80D9-C417-4825-8D73-9838A09A1674}" name="Column8"/>
  </tableColumns>
  <tableStyleInfo name="GH ComEd 3"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BDF94AD-2634-4C4A-894C-A1B3697AB92B}" name="option_4_table" displayName="option_4_table" ref="A61:H76">
  <autoFilter ref="A61:H76" xr:uid="{ABDF94AD-2634-4C4A-894C-A1B3697AB92B}"/>
  <tableColumns count="8">
    <tableColumn id="1" xr3:uid="{3DB4329A-DF90-4D93-89B2-AF6C3858ADEB}" name="Column1" totalsRowLabel="Total"/>
    <tableColumn id="2" xr3:uid="{136B6590-F3D5-4E8E-9168-4BAAFB6D3F13}" name="Column2"/>
    <tableColumn id="3" xr3:uid="{79C8FC7A-9934-484B-9D66-618671E28AF7}" name="Column3"/>
    <tableColumn id="4" xr3:uid="{F577BEC5-4B0B-4174-936C-3762AC0F98D7}" name="Column4"/>
    <tableColumn id="5" xr3:uid="{6CBDA80B-1345-49A6-9969-BF6A33453EC9}" name="Column5"/>
    <tableColumn id="6" xr3:uid="{CB26FB07-E3D2-4400-A226-173248F0099F}" name="Column6"/>
    <tableColumn id="7" xr3:uid="{8B624A0B-F2AD-465D-BAAE-A9C40D846471}" name="Column7"/>
    <tableColumn id="8" xr3:uid="{058BF8B4-6CD2-40C7-A348-AA418E382C87}" name="Column8" totalsRowFunction="count"/>
  </tableColumns>
  <tableStyleInfo name="GH 202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56B992B-3E44-461A-BCF6-93FF3B41FDC5}" name="example_chart_table" displayName="example_chart_table" ref="A1:B6" totalsRowShown="0" headerRowBorderDxfId="1">
  <autoFilter ref="A1:B6" xr:uid="{E56B992B-3E44-461A-BCF6-93FF3B41FDC5}"/>
  <tableColumns count="2">
    <tableColumn id="1" xr3:uid="{FFC13572-FC78-4EC3-A2D5-8FB83669C659}" name="Column A"/>
    <tableColumn id="2" xr3:uid="{2C3F920D-F7B9-4FB8-90CF-AC93F34F0BEF}" name="Column B" dataDxfId="0"/>
  </tableColumns>
  <tableStyleInfo name="GH 2025" showFirstColumn="0" showLastColumn="0" showRowStripes="1" showColumnStripes="0"/>
</table>
</file>

<file path=xl/theme/theme1.xml><?xml version="1.0" encoding="utf-8"?>
<a:theme xmlns:a="http://schemas.openxmlformats.org/drawingml/2006/main" name="Office Theme">
  <a:themeElements>
    <a:clrScheme name="GUIDEHOUSE 2025">
      <a:dk1>
        <a:srgbClr val="000000"/>
      </a:dk1>
      <a:lt1>
        <a:srgbClr val="FFFFFF"/>
      </a:lt1>
      <a:dk2>
        <a:srgbClr val="03647A"/>
      </a:dk2>
      <a:lt2>
        <a:srgbClr val="E0E0E0"/>
      </a:lt2>
      <a:accent1>
        <a:srgbClr val="93D500"/>
      </a:accent1>
      <a:accent2>
        <a:srgbClr val="C1FD3B"/>
      </a:accent2>
      <a:accent3>
        <a:srgbClr val="31863E"/>
      </a:accent3>
      <a:accent4>
        <a:srgbClr val="01373D"/>
      </a:accent4>
      <a:accent5>
        <a:srgbClr val="00BAD6"/>
      </a:accent5>
      <a:accent6>
        <a:srgbClr val="80DDEB"/>
      </a:accent6>
      <a:hlink>
        <a:srgbClr val="03647A"/>
      </a:hlink>
      <a:folHlink>
        <a:srgbClr val="00BAD6"/>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1" dT="2025-05-16T15:52:46.51" personId="{AA508E6F-EE3E-41C5-90F6-96A5C6F8D095}" id="{5F90C903-88E9-4410-A3E5-5DFC0C7E5BAC}" done="1">
    <text>Resize the Excel table so it does not include blank lines. Excel tables automatically expand to include new rows so we don’t need those extra rows included. This also means “blank” won’t show up in the filter choices (which is a good thing).</text>
  </threadedComment>
  <threadedComment ref="D2" dT="2025-05-27T17:12:04.21" personId="{485F6966-3E97-4BC5-9617-08879DB01A2C}" id="{981A8866-B839-46AD-94D1-BEB168B36C0F}">
    <text>INSTRUCTIONS: Links are automatically populated using a formula in Column D – in order to correctly populate, all Tab Names being used need to be included in this Workbook as separate tabs</text>
  </threadedComment>
</ThreadedComments>
</file>

<file path=xl/threadedComments/threadedComment2.xml><?xml version="1.0" encoding="utf-8"?>
<ThreadedComments xmlns="http://schemas.microsoft.com/office/spreadsheetml/2018/threadedcomments" xmlns:x="http://schemas.openxmlformats.org/spreadsheetml/2006/main">
  <threadedComment ref="C2" dT="2025-05-16T15:53:24.28" personId="{AA508E6F-EE3E-41C5-90F6-96A5C6F8D095}" id="{AD723AD7-7D11-4615-9903-DDA1ED3FBE47}" done="1">
    <text>See my comment on the Table of Contents about the table size. The same applies here.</text>
  </threadedComment>
</ThreadedComments>
</file>

<file path=xl/threadedComments/threadedComment3.xml><?xml version="1.0" encoding="utf-8"?>
<ThreadedComments xmlns="http://schemas.microsoft.com/office/spreadsheetml/2018/threadedcomments" xmlns:x="http://schemas.openxmlformats.org/spreadsheetml/2006/main">
  <threadedComment ref="B1" dT="2025-05-16T15:51:31.64" personId="{AA508E6F-EE3E-41C5-90F6-96A5C6F8D095}" id="{CD97BE03-6C4F-4B24-A919-EAC11573FE10}">
    <text>These options are formatted as Excel tables. The format is then governed and enforced by the Excel table format. I prefer this approach.
The Additional Tables sheet has tables that are not “Excel tables” but may be useful none-the-less. I suggest you add a note to this sheet and the next to emphasize the distinction.</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1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2.vml"/><Relationship Id="rId1" Type="http://schemas.openxmlformats.org/officeDocument/2006/relationships/drawing" Target="../drawings/drawing2.xml"/><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8" Type="http://schemas.microsoft.com/office/2017/10/relationships/threadedComment" Target="../threadedComments/threadedComment3.xml"/><Relationship Id="rId3" Type="http://schemas.openxmlformats.org/officeDocument/2006/relationships/table" Target="../tables/table3.xml"/><Relationship Id="rId7"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9.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drawing" Target="../drawings/drawing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165C2-E9DC-4D7D-BFC2-4C719203EBA6}">
  <dimension ref="A1:G43"/>
  <sheetViews>
    <sheetView showGridLines="0" topLeftCell="A11" workbookViewId="0">
      <selection activeCell="B23" sqref="B23"/>
    </sheetView>
  </sheetViews>
  <sheetFormatPr defaultRowHeight="15" x14ac:dyDescent="0.25"/>
  <cols>
    <col min="1" max="1" width="40" customWidth="1"/>
    <col min="2" max="4" width="19.42578125" customWidth="1"/>
  </cols>
  <sheetData>
    <row r="1" spans="1:7" x14ac:dyDescent="0.25">
      <c r="A1" s="38" t="s">
        <v>0</v>
      </c>
    </row>
    <row r="2" spans="1:7" x14ac:dyDescent="0.25">
      <c r="A2" s="94" t="s">
        <v>1</v>
      </c>
      <c r="B2" s="42" t="s">
        <v>2</v>
      </c>
      <c r="C2" s="42" t="s">
        <v>2</v>
      </c>
      <c r="D2" s="96" t="s">
        <v>3</v>
      </c>
    </row>
    <row r="3" spans="1:7" x14ac:dyDescent="0.25">
      <c r="A3" s="94"/>
      <c r="B3" s="42" t="s">
        <v>4</v>
      </c>
      <c r="C3" s="42" t="s">
        <v>5</v>
      </c>
      <c r="D3" s="96"/>
    </row>
    <row r="4" spans="1:7" ht="15.75" thickBot="1" x14ac:dyDescent="0.3">
      <c r="A4" s="95"/>
      <c r="B4" s="43"/>
      <c r="C4" s="44" t="s">
        <v>6</v>
      </c>
      <c r="D4" s="97"/>
    </row>
    <row r="5" spans="1:7" ht="15.75" thickTop="1" x14ac:dyDescent="0.25">
      <c r="A5" s="45" t="s">
        <v>7</v>
      </c>
      <c r="B5" s="52">
        <v>5.2110453648915191</v>
      </c>
      <c r="C5" s="52">
        <v>3.7054569362261671</v>
      </c>
      <c r="D5" s="52">
        <v>5.7160000000000002</v>
      </c>
      <c r="G5" s="41"/>
    </row>
    <row r="6" spans="1:7" x14ac:dyDescent="0.25">
      <c r="A6" s="45" t="s">
        <v>8</v>
      </c>
      <c r="B6" s="52">
        <v>9.8524107893329251</v>
      </c>
      <c r="C6" s="52">
        <v>6.1352190410486376</v>
      </c>
      <c r="D6" s="52">
        <v>3.757844605753351</v>
      </c>
      <c r="G6" s="41"/>
    </row>
    <row r="7" spans="1:7" x14ac:dyDescent="0.25">
      <c r="A7" s="45" t="s">
        <v>9</v>
      </c>
      <c r="B7" s="52">
        <v>5.5559004680955901</v>
      </c>
      <c r="C7" s="52">
        <v>2.7416605075141662</v>
      </c>
      <c r="D7" s="52">
        <v>1.9644838171145458</v>
      </c>
      <c r="G7" s="41"/>
    </row>
    <row r="8" spans="1:7" x14ac:dyDescent="0.25">
      <c r="A8" s="45" t="s">
        <v>10</v>
      </c>
      <c r="B8" s="52">
        <v>2.4216774193548387</v>
      </c>
      <c r="C8" s="52">
        <v>1.3770703933747412</v>
      </c>
      <c r="D8" s="52">
        <v>1.1826956221992417</v>
      </c>
      <c r="G8" s="41"/>
    </row>
    <row r="9" spans="1:7" x14ac:dyDescent="0.25">
      <c r="A9" s="45" t="s">
        <v>11</v>
      </c>
      <c r="B9" s="52">
        <v>1.7886054334523016</v>
      </c>
      <c r="C9" s="52">
        <v>1.167995602784903</v>
      </c>
      <c r="D9" s="52">
        <v>0.76636778531017991</v>
      </c>
      <c r="G9" s="41"/>
    </row>
    <row r="10" spans="1:7" x14ac:dyDescent="0.25">
      <c r="A10" s="45" t="s">
        <v>12</v>
      </c>
      <c r="B10" s="52">
        <v>3.5820424756430924</v>
      </c>
      <c r="C10" s="52">
        <v>2.090083110297225</v>
      </c>
      <c r="D10" s="52">
        <v>1.313420084121977</v>
      </c>
      <c r="G10" s="41"/>
    </row>
    <row r="11" spans="1:7" x14ac:dyDescent="0.25">
      <c r="A11" s="45" t="s">
        <v>13</v>
      </c>
      <c r="B11" s="52">
        <v>11.810345992375622</v>
      </c>
      <c r="C11" s="52">
        <v>7.1667036625971141</v>
      </c>
      <c r="D11" s="52">
        <v>5.1828028785518212</v>
      </c>
      <c r="G11" s="41"/>
    </row>
    <row r="12" spans="1:7" x14ac:dyDescent="0.25">
      <c r="A12" s="45" t="s">
        <v>14</v>
      </c>
      <c r="B12" s="52">
        <v>9.0875078595928453</v>
      </c>
      <c r="C12" s="52">
        <v>6.2995606158155715</v>
      </c>
      <c r="D12" s="52">
        <v>6.6855588415825009</v>
      </c>
      <c r="G12" s="41"/>
    </row>
    <row r="13" spans="1:7" x14ac:dyDescent="0.25">
      <c r="A13" s="45" t="s">
        <v>15</v>
      </c>
      <c r="B13" s="52">
        <v>1.1193147259579646</v>
      </c>
      <c r="C13" s="52">
        <v>0.86519274472201335</v>
      </c>
      <c r="D13" s="52">
        <v>0.59215082724124668</v>
      </c>
      <c r="G13" s="41"/>
    </row>
    <row r="14" spans="1:7" x14ac:dyDescent="0.25">
      <c r="A14" s="45" t="s">
        <v>16</v>
      </c>
      <c r="B14" s="52">
        <v>1.3277688097956613</v>
      </c>
      <c r="C14" s="52">
        <v>0.63724252229500433</v>
      </c>
      <c r="D14" s="52">
        <v>0.39776433938061206</v>
      </c>
      <c r="G14" s="41"/>
    </row>
    <row r="15" spans="1:7" x14ac:dyDescent="0.25">
      <c r="A15" s="46" t="s">
        <v>17</v>
      </c>
      <c r="B15" s="53">
        <v>6.0600025033432807</v>
      </c>
      <c r="C15" s="53">
        <v>3.9612984938504603</v>
      </c>
      <c r="D15" s="53">
        <v>3.026356067007256</v>
      </c>
      <c r="G15" s="41"/>
    </row>
    <row r="16" spans="1:7" x14ac:dyDescent="0.25">
      <c r="A16" s="45" t="s">
        <v>18</v>
      </c>
      <c r="B16" s="52">
        <v>3.9960201028382185</v>
      </c>
      <c r="C16" s="52">
        <v>1.9739708915550649</v>
      </c>
      <c r="D16" s="52">
        <v>1.0907222463453468</v>
      </c>
      <c r="G16" s="41"/>
    </row>
    <row r="17" spans="1:7" x14ac:dyDescent="0.25">
      <c r="A17" s="45" t="s">
        <v>19</v>
      </c>
      <c r="B17" s="52">
        <v>5.751586139580283</v>
      </c>
      <c r="C17" s="52">
        <v>3.2796486090775989</v>
      </c>
      <c r="D17" s="52">
        <v>15.318885448916408</v>
      </c>
      <c r="G17" s="41"/>
    </row>
    <row r="18" spans="1:7" x14ac:dyDescent="0.25">
      <c r="A18" s="45" t="s">
        <v>20</v>
      </c>
      <c r="B18" s="52">
        <v>3.1609236537554541</v>
      </c>
      <c r="C18" s="52">
        <v>1.9921053068170238</v>
      </c>
      <c r="D18" s="52">
        <v>1.6458117475617826</v>
      </c>
      <c r="G18" s="41"/>
    </row>
    <row r="19" spans="1:7" x14ac:dyDescent="0.25">
      <c r="A19" s="45" t="s">
        <v>21</v>
      </c>
      <c r="B19" s="52">
        <v>8.7199502937189344</v>
      </c>
      <c r="C19" s="52">
        <v>5.2926424071662099</v>
      </c>
      <c r="D19" s="52">
        <v>4.43855452604181</v>
      </c>
      <c r="G19" s="41"/>
    </row>
    <row r="20" spans="1:7" x14ac:dyDescent="0.25">
      <c r="A20" s="45" t="s">
        <v>22</v>
      </c>
      <c r="B20" s="52">
        <v>1.7919812701199882</v>
      </c>
      <c r="C20" s="52">
        <v>1.1808311384255195</v>
      </c>
      <c r="D20" s="52">
        <v>1.8905856082979182</v>
      </c>
      <c r="G20" s="41"/>
    </row>
    <row r="21" spans="1:7" x14ac:dyDescent="0.25">
      <c r="A21" s="45" t="s">
        <v>23</v>
      </c>
      <c r="B21" s="52">
        <v>4.0523790777474851</v>
      </c>
      <c r="C21" s="52">
        <v>2.5222601532386952</v>
      </c>
      <c r="D21" s="52">
        <v>1.4654145905199949</v>
      </c>
      <c r="G21" s="41"/>
    </row>
    <row r="22" spans="1:7" x14ac:dyDescent="0.25">
      <c r="A22" s="45" t="s">
        <v>24</v>
      </c>
      <c r="B22" s="52">
        <v>2.9349332080890922</v>
      </c>
      <c r="C22" s="52">
        <v>1.6285665254658273</v>
      </c>
      <c r="D22" s="52">
        <v>0.99045060124212658</v>
      </c>
      <c r="G22" s="41"/>
    </row>
    <row r="23" spans="1:7" x14ac:dyDescent="0.25">
      <c r="A23" s="45" t="s">
        <v>25</v>
      </c>
      <c r="B23" s="52">
        <v>0.50559701492537312</v>
      </c>
      <c r="C23" s="52">
        <v>0.28171641791044777</v>
      </c>
      <c r="D23" s="52">
        <v>0.15131578947368421</v>
      </c>
      <c r="G23" s="41"/>
    </row>
    <row r="24" spans="1:7" x14ac:dyDescent="0.25">
      <c r="A24" s="46" t="s">
        <v>26</v>
      </c>
      <c r="B24" s="53">
        <v>3.9958517415767236</v>
      </c>
      <c r="C24" s="53">
        <v>2.445054430210146</v>
      </c>
      <c r="D24" s="53">
        <v>1.7254358573896666</v>
      </c>
      <c r="G24" s="41"/>
    </row>
    <row r="25" spans="1:7" x14ac:dyDescent="0.25">
      <c r="A25" s="45" t="s">
        <v>27</v>
      </c>
      <c r="B25" s="52">
        <v>1</v>
      </c>
      <c r="C25" s="52">
        <v>0.5</v>
      </c>
      <c r="D25" s="52">
        <v>0.65</v>
      </c>
      <c r="G25" s="41"/>
    </row>
    <row r="26" spans="1:7" x14ac:dyDescent="0.25">
      <c r="A26" s="45" t="s">
        <v>28</v>
      </c>
      <c r="B26" s="52">
        <v>4.7483660130718954</v>
      </c>
      <c r="C26" s="52">
        <v>3.0326797385620914</v>
      </c>
      <c r="D26" s="52">
        <v>1.4095477386934674</v>
      </c>
      <c r="G26" s="41"/>
    </row>
    <row r="27" spans="1:7" x14ac:dyDescent="0.25">
      <c r="A27" s="45" t="s">
        <v>29</v>
      </c>
      <c r="B27" s="52">
        <v>0.79233870967741937</v>
      </c>
      <c r="C27" s="52">
        <v>0.49395161290322581</v>
      </c>
      <c r="D27" s="52">
        <v>0.34455958549222798</v>
      </c>
      <c r="G27" s="41"/>
    </row>
    <row r="28" spans="1:7" x14ac:dyDescent="0.25">
      <c r="A28" s="45" t="s">
        <v>30</v>
      </c>
      <c r="B28" s="52">
        <v>0.26141078838174275</v>
      </c>
      <c r="C28" s="52">
        <v>0.21784232365145229</v>
      </c>
      <c r="D28" s="52">
        <v>7.03125E-2</v>
      </c>
      <c r="G28" s="41"/>
    </row>
    <row r="29" spans="1:7" x14ac:dyDescent="0.25">
      <c r="A29" s="45" t="s">
        <v>31</v>
      </c>
      <c r="B29" s="52">
        <v>2.3162180126287804</v>
      </c>
      <c r="C29" s="52">
        <v>1.5489365237620472</v>
      </c>
      <c r="D29" s="52">
        <v>5.2572706935123046</v>
      </c>
      <c r="G29" s="41"/>
    </row>
    <row r="30" spans="1:7" x14ac:dyDescent="0.25">
      <c r="A30" s="45" t="s">
        <v>32</v>
      </c>
      <c r="B30" s="52">
        <v>2.6749999999999998</v>
      </c>
      <c r="C30" s="52">
        <v>1.4</v>
      </c>
      <c r="D30" s="52">
        <v>1.8095238095238095</v>
      </c>
    </row>
    <row r="31" spans="1:7" x14ac:dyDescent="0.25">
      <c r="A31" s="45" t="s">
        <v>33</v>
      </c>
      <c r="B31" s="52">
        <v>1.2097457627118644</v>
      </c>
      <c r="C31" s="52">
        <v>0.72881355932203384</v>
      </c>
      <c r="D31" s="52">
        <v>0.73412698412698407</v>
      </c>
    </row>
    <row r="32" spans="1:7" x14ac:dyDescent="0.25">
      <c r="A32" s="45" t="s">
        <v>34</v>
      </c>
      <c r="B32" s="52">
        <v>0.271356783919598</v>
      </c>
      <c r="C32" s="52">
        <v>0.12311557788944724</v>
      </c>
      <c r="D32" s="52">
        <v>6.79886685552408E-2</v>
      </c>
    </row>
    <row r="33" spans="1:4" x14ac:dyDescent="0.25">
      <c r="A33" s="46" t="s">
        <v>35</v>
      </c>
      <c r="B33" s="53">
        <v>2.1498458088029158</v>
      </c>
      <c r="C33" s="53">
        <v>1.4290019624334174</v>
      </c>
      <c r="D33" s="53">
        <v>2.8779607489284911</v>
      </c>
    </row>
    <row r="34" spans="1:4" x14ac:dyDescent="0.25">
      <c r="A34" s="45" t="s">
        <v>36</v>
      </c>
      <c r="B34" s="52">
        <v>2.3076999608667679</v>
      </c>
      <c r="C34" s="52">
        <v>1.4009730246008743</v>
      </c>
      <c r="D34" s="52">
        <v>0.89756379048465518</v>
      </c>
    </row>
    <row r="35" spans="1:4" x14ac:dyDescent="0.25">
      <c r="A35" s="46" t="s">
        <v>37</v>
      </c>
      <c r="B35" s="53">
        <v>3.7096343146607293</v>
      </c>
      <c r="C35" s="53">
        <v>2.3471559365333605</v>
      </c>
      <c r="D35" s="53">
        <v>1.7497600574396848</v>
      </c>
    </row>
    <row r="36" spans="1:4" x14ac:dyDescent="0.25">
      <c r="A36" s="46" t="s">
        <v>38</v>
      </c>
      <c r="B36" s="53">
        <v>4.4439438558768991</v>
      </c>
      <c r="C36" s="53">
        <v>2.8127920372956856</v>
      </c>
      <c r="D36" s="53">
        <v>2.0626432165453674</v>
      </c>
    </row>
    <row r="37" spans="1:4" x14ac:dyDescent="0.25">
      <c r="A37" s="46" t="s">
        <v>107</v>
      </c>
      <c r="B37" s="53">
        <v>3.9783417937786472</v>
      </c>
      <c r="C37" s="53">
        <v>2.5278618710991565</v>
      </c>
      <c r="D37" s="53">
        <v>1.9413732667676102</v>
      </c>
    </row>
    <row r="38" spans="1:4" x14ac:dyDescent="0.25">
      <c r="A38" s="46" t="s">
        <v>39</v>
      </c>
      <c r="B38" s="53">
        <v>4.172172857184445</v>
      </c>
      <c r="C38" s="53">
        <v>2.6331645272656541</v>
      </c>
      <c r="D38" s="53">
        <v>1.8949991983141692</v>
      </c>
    </row>
    <row r="39" spans="1:4" x14ac:dyDescent="0.25">
      <c r="A39" s="85" t="s">
        <v>40</v>
      </c>
    </row>
    <row r="40" spans="1:4" x14ac:dyDescent="0.25">
      <c r="A40" s="85" t="s">
        <v>41</v>
      </c>
    </row>
    <row r="41" spans="1:4" x14ac:dyDescent="0.25">
      <c r="A41" s="86" t="s">
        <v>42</v>
      </c>
    </row>
    <row r="42" spans="1:4" x14ac:dyDescent="0.25">
      <c r="A42" s="86" t="s">
        <v>43</v>
      </c>
    </row>
    <row r="43" spans="1:4" x14ac:dyDescent="0.25">
      <c r="A43" s="87"/>
    </row>
  </sheetData>
  <mergeCells count="2">
    <mergeCell ref="A2:A4"/>
    <mergeCell ref="D2:D4"/>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EF3FA-29E0-48D6-9E01-7FF9CB9BA537}">
  <dimension ref="A1:J37"/>
  <sheetViews>
    <sheetView showGridLines="0" zoomScale="110" zoomScaleNormal="110" workbookViewId="0">
      <pane xSplit="1" ySplit="3" topLeftCell="B4" activePane="bottomRight" state="frozen"/>
      <selection pane="topRight" activeCell="H20" sqref="H20"/>
      <selection pane="bottomLeft" activeCell="H20" sqref="H20"/>
      <selection pane="bottomRight" activeCell="I22" sqref="I22"/>
    </sheetView>
  </sheetViews>
  <sheetFormatPr defaultColWidth="9.140625" defaultRowHeight="16.5" x14ac:dyDescent="0.3"/>
  <cols>
    <col min="1" max="1" width="35.5703125" style="39" customWidth="1"/>
    <col min="2" max="2" width="12.42578125" style="39" bestFit="1" customWidth="1"/>
    <col min="3" max="3" width="11.85546875" style="39" customWidth="1"/>
    <col min="4" max="6" width="13.42578125" style="39" customWidth="1"/>
    <col min="7" max="10" width="12.85546875" customWidth="1"/>
    <col min="11" max="16384" width="9.140625" style="39"/>
  </cols>
  <sheetData>
    <row r="1" spans="1:10" ht="17.25" thickBot="1" x14ac:dyDescent="0.35">
      <c r="A1" s="38" t="s">
        <v>129</v>
      </c>
      <c r="B1" s="40"/>
      <c r="C1" s="40"/>
      <c r="D1" s="40"/>
      <c r="E1" s="40"/>
      <c r="F1" s="40"/>
    </row>
    <row r="2" spans="1:10" ht="20.25" customHeight="1" thickBot="1" x14ac:dyDescent="0.35">
      <c r="A2" s="89" t="s">
        <v>1</v>
      </c>
      <c r="B2" s="91" t="s">
        <v>122</v>
      </c>
      <c r="C2" s="92"/>
      <c r="D2" s="92"/>
      <c r="E2" s="92"/>
      <c r="F2" s="93"/>
      <c r="G2" s="91" t="s">
        <v>123</v>
      </c>
      <c r="H2" s="92"/>
      <c r="I2" s="92"/>
      <c r="J2" s="92"/>
    </row>
    <row r="3" spans="1:10" ht="30" thickBot="1" x14ac:dyDescent="0.35">
      <c r="A3" s="90"/>
      <c r="B3" s="66" t="s">
        <v>75</v>
      </c>
      <c r="C3" s="66" t="s">
        <v>76</v>
      </c>
      <c r="D3" s="66" t="s">
        <v>77</v>
      </c>
      <c r="E3" s="66" t="s">
        <v>78</v>
      </c>
      <c r="F3" s="66" t="s">
        <v>79</v>
      </c>
      <c r="G3" s="47" t="s">
        <v>113</v>
      </c>
      <c r="H3" s="47" t="s">
        <v>114</v>
      </c>
      <c r="I3" s="47" t="s">
        <v>115</v>
      </c>
      <c r="J3" s="47" t="s">
        <v>116</v>
      </c>
    </row>
    <row r="4" spans="1:10" ht="18" thickTop="1" thickBot="1" x14ac:dyDescent="0.35">
      <c r="A4" s="48" t="s">
        <v>101</v>
      </c>
      <c r="B4" s="49">
        <v>1445.797940121138</v>
      </c>
      <c r="C4" s="60">
        <v>491.07303009999998</v>
      </c>
      <c r="D4" s="49">
        <v>954.72491002113804</v>
      </c>
      <c r="E4" s="54">
        <v>4.6747762970217179</v>
      </c>
      <c r="F4" s="54">
        <v>2.9441607490167438</v>
      </c>
      <c r="G4" s="49">
        <v>1004.9244582785301</v>
      </c>
      <c r="H4" s="60">
        <v>250</v>
      </c>
      <c r="I4" s="49">
        <v>754.9244582785301</v>
      </c>
      <c r="J4" s="56">
        <v>4.0196978331141198</v>
      </c>
    </row>
    <row r="5" spans="1:10" ht="17.25" thickBot="1" x14ac:dyDescent="0.35">
      <c r="A5" s="48" t="s">
        <v>8</v>
      </c>
      <c r="B5" s="49">
        <v>24361.59522505819</v>
      </c>
      <c r="C5" s="60">
        <v>6457.4669999999996</v>
      </c>
      <c r="D5" s="49">
        <v>17904.12822505819</v>
      </c>
      <c r="E5" s="54">
        <v>7.8337370456889621</v>
      </c>
      <c r="F5" s="54">
        <v>3.7726240374218234</v>
      </c>
      <c r="G5" s="49">
        <v>15633.060445549401</v>
      </c>
      <c r="H5" s="60">
        <v>6457.4669999999996</v>
      </c>
      <c r="I5" s="49">
        <v>9175.5934455494007</v>
      </c>
      <c r="J5" s="56">
        <v>2.4209276556193631</v>
      </c>
    </row>
    <row r="6" spans="1:10" ht="17.25" thickBot="1" x14ac:dyDescent="0.35">
      <c r="A6" s="48" t="s">
        <v>9</v>
      </c>
      <c r="B6" s="49">
        <v>30178.799638671018</v>
      </c>
      <c r="C6" s="60">
        <v>13777.300983699999</v>
      </c>
      <c r="D6" s="49">
        <v>16401.498654971019</v>
      </c>
      <c r="E6" s="54">
        <v>6.2422683813440374</v>
      </c>
      <c r="F6" s="54">
        <v>2.1904725515088712</v>
      </c>
      <c r="G6" s="49">
        <v>19158.882704803222</v>
      </c>
      <c r="H6" s="60">
        <v>12192.76915</v>
      </c>
      <c r="I6" s="49">
        <v>6966.1135548032207</v>
      </c>
      <c r="J6" s="56">
        <v>1.5713315383161519</v>
      </c>
    </row>
    <row r="7" spans="1:10" ht="17.25" thickBot="1" x14ac:dyDescent="0.35">
      <c r="A7" s="48" t="s">
        <v>10</v>
      </c>
      <c r="B7" s="49">
        <v>1218.6263526676012</v>
      </c>
      <c r="C7" s="60">
        <v>1412.3736729104808</v>
      </c>
      <c r="D7" s="49">
        <v>-193.74732024287968</v>
      </c>
      <c r="E7" s="54">
        <v>1.8657451883072553</v>
      </c>
      <c r="F7" s="54">
        <v>0.86282148700518879</v>
      </c>
      <c r="G7" s="49">
        <v>844.08872728435415</v>
      </c>
      <c r="H7" s="60">
        <v>988.04808601634545</v>
      </c>
      <c r="I7" s="49">
        <v>-143.95935873199127</v>
      </c>
      <c r="J7" s="56">
        <v>0.8542992382967789</v>
      </c>
    </row>
    <row r="8" spans="1:10" ht="17.25" thickBot="1" x14ac:dyDescent="0.35">
      <c r="A8" s="48" t="s">
        <v>11</v>
      </c>
      <c r="B8" s="49">
        <v>42094.855199917496</v>
      </c>
      <c r="C8" s="60">
        <v>41065.524264326385</v>
      </c>
      <c r="D8" s="49">
        <v>1029.3309355911092</v>
      </c>
      <c r="E8" s="54">
        <v>1.7528729286612079</v>
      </c>
      <c r="F8" s="54">
        <v>1.0250655739584771</v>
      </c>
      <c r="G8" s="49">
        <v>28633.61785503319</v>
      </c>
      <c r="H8" s="60">
        <v>38909.807973326388</v>
      </c>
      <c r="I8" s="49">
        <v>-10276.190118293196</v>
      </c>
      <c r="J8" s="56">
        <v>0.73589717725315495</v>
      </c>
    </row>
    <row r="9" spans="1:10" ht="17.25" thickBot="1" x14ac:dyDescent="0.35">
      <c r="A9" s="48" t="s">
        <v>12</v>
      </c>
      <c r="B9" s="49">
        <v>8755.1633904010578</v>
      </c>
      <c r="C9" s="60">
        <v>7537.6224998284733</v>
      </c>
      <c r="D9" s="49">
        <v>1217.5408905725842</v>
      </c>
      <c r="E9" s="54">
        <v>2.1131490004568279</v>
      </c>
      <c r="F9" s="54">
        <v>1.1615285045915063</v>
      </c>
      <c r="G9" s="49">
        <v>5988.1215580357584</v>
      </c>
      <c r="H9" s="60">
        <v>4769.6611766418446</v>
      </c>
      <c r="I9" s="49">
        <v>1218.4603813939141</v>
      </c>
      <c r="J9" s="56">
        <v>1.2554605738791262</v>
      </c>
    </row>
    <row r="10" spans="1:10" ht="17.25" thickBot="1" x14ac:dyDescent="0.35">
      <c r="A10" s="48" t="s">
        <v>13</v>
      </c>
      <c r="B10" s="49">
        <v>167334.51132936709</v>
      </c>
      <c r="C10" s="60">
        <v>24553.478434307443</v>
      </c>
      <c r="D10" s="49">
        <v>142781.03289505964</v>
      </c>
      <c r="E10" s="54">
        <v>13.376736031286471</v>
      </c>
      <c r="F10" s="54">
        <v>6.8151040911400287</v>
      </c>
      <c r="G10" s="49">
        <v>95225.243029380494</v>
      </c>
      <c r="H10" s="60">
        <v>18079.196184307442</v>
      </c>
      <c r="I10" s="49">
        <v>77146.046845073055</v>
      </c>
      <c r="J10" s="56">
        <v>5.2671170807933949</v>
      </c>
    </row>
    <row r="11" spans="1:10" ht="17.25" thickBot="1" x14ac:dyDescent="0.35">
      <c r="A11" s="48" t="s">
        <v>14</v>
      </c>
      <c r="B11" s="49">
        <v>624458.96364609024</v>
      </c>
      <c r="C11" s="60">
        <v>81575.971944668287</v>
      </c>
      <c r="D11" s="49">
        <v>542882.99170142203</v>
      </c>
      <c r="E11" s="54">
        <v>11.373237735480787</v>
      </c>
      <c r="F11" s="54">
        <v>7.6549374620954689</v>
      </c>
      <c r="G11" s="49">
        <v>468259.33818572859</v>
      </c>
      <c r="H11" s="60">
        <v>46248.699654362303</v>
      </c>
      <c r="I11" s="49">
        <v>422010.6385313663</v>
      </c>
      <c r="J11" s="56">
        <v>10.124810895987236</v>
      </c>
    </row>
    <row r="12" spans="1:10" ht="17.25" thickBot="1" x14ac:dyDescent="0.35">
      <c r="A12" s="48" t="s">
        <v>15</v>
      </c>
      <c r="B12" s="49">
        <v>25371.822728953448</v>
      </c>
      <c r="C12" s="60">
        <v>34580.474760541503</v>
      </c>
      <c r="D12" s="49">
        <v>-9208.6520315880589</v>
      </c>
      <c r="E12" s="54">
        <v>1.0331641087772321</v>
      </c>
      <c r="F12" s="54">
        <v>0.73370371299541237</v>
      </c>
      <c r="G12" s="49">
        <v>20712.256470230899</v>
      </c>
      <c r="H12" s="60">
        <v>33345.209088641503</v>
      </c>
      <c r="I12" s="49">
        <v>-12632.952618410605</v>
      </c>
      <c r="J12" s="56">
        <v>0.62114639662841964</v>
      </c>
    </row>
    <row r="13" spans="1:10" ht="17.25" thickBot="1" x14ac:dyDescent="0.35">
      <c r="A13" s="48" t="s">
        <v>16</v>
      </c>
      <c r="B13" s="49">
        <v>4251.8051384063519</v>
      </c>
      <c r="C13" s="60">
        <v>10027.938480373967</v>
      </c>
      <c r="D13" s="49">
        <v>-5776.1333419676157</v>
      </c>
      <c r="E13" s="54">
        <v>1.0718036635538233</v>
      </c>
      <c r="F13" s="54">
        <v>0.42399593363358878</v>
      </c>
      <c r="G13" s="49">
        <v>2510.4786333432094</v>
      </c>
      <c r="H13" s="60">
        <v>10006.08328914953</v>
      </c>
      <c r="I13" s="49">
        <v>-7495.6046558063208</v>
      </c>
      <c r="J13" s="56">
        <v>0.25089523650732959</v>
      </c>
    </row>
    <row r="14" spans="1:10" ht="17.25" thickBot="1" x14ac:dyDescent="0.35">
      <c r="A14" s="48" t="s">
        <v>102</v>
      </c>
      <c r="B14" s="49"/>
      <c r="C14" s="60">
        <f>C15-SUM(C4:C13)</f>
        <v>3990.223471603822</v>
      </c>
      <c r="D14" s="49"/>
      <c r="E14" s="54"/>
      <c r="F14" s="54"/>
      <c r="G14" s="49"/>
      <c r="H14" s="60">
        <f>H15-SUM(H4:H13)</f>
        <v>3990.2234716037929</v>
      </c>
      <c r="I14" s="49"/>
      <c r="J14" s="56"/>
    </row>
    <row r="15" spans="1:10" ht="17.25" thickBot="1" x14ac:dyDescent="0.35">
      <c r="A15" s="50" t="s">
        <v>17</v>
      </c>
      <c r="B15" s="51">
        <v>929471.94058965356</v>
      </c>
      <c r="C15" s="65">
        <v>225469.44854236036</v>
      </c>
      <c r="D15" s="51">
        <v>704002.49204729323</v>
      </c>
      <c r="E15" s="55">
        <v>6.7941156776753262</v>
      </c>
      <c r="F15" s="55">
        <v>4.1223853014171352</v>
      </c>
      <c r="G15" s="51">
        <v>657970.01206766767</v>
      </c>
      <c r="H15" s="65">
        <v>175237.16507404918</v>
      </c>
      <c r="I15" s="51">
        <v>482732.84699361853</v>
      </c>
      <c r="J15" s="57">
        <v>3.7547401077256199</v>
      </c>
    </row>
    <row r="16" spans="1:10" ht="17.25" thickBot="1" x14ac:dyDescent="0.35">
      <c r="A16" s="48" t="s">
        <v>18</v>
      </c>
      <c r="B16" s="49">
        <v>16794.82611842703</v>
      </c>
      <c r="C16" s="60">
        <v>9609.4089399999993</v>
      </c>
      <c r="D16" s="49">
        <v>7185.4171784270311</v>
      </c>
      <c r="E16" s="54">
        <v>4.2557605282353368</v>
      </c>
      <c r="F16" s="54">
        <v>1.7477480897412023</v>
      </c>
      <c r="G16" s="49">
        <v>8747.8421137035093</v>
      </c>
      <c r="H16" s="60">
        <v>9609.4089999999997</v>
      </c>
      <c r="I16" s="49">
        <v>-861.56688629649022</v>
      </c>
      <c r="J16" s="56">
        <v>0.91034132418585889</v>
      </c>
    </row>
    <row r="17" spans="1:10" ht="17.25" thickBot="1" x14ac:dyDescent="0.35">
      <c r="A17" s="48" t="s">
        <v>19</v>
      </c>
      <c r="B17" s="49"/>
      <c r="C17" s="60"/>
      <c r="D17" s="49"/>
      <c r="E17" s="54"/>
      <c r="F17" s="54"/>
      <c r="G17" s="49"/>
      <c r="H17" s="60"/>
      <c r="I17" s="49"/>
      <c r="J17" s="56"/>
    </row>
    <row r="18" spans="1:10" ht="17.25" thickBot="1" x14ac:dyDescent="0.35">
      <c r="A18" s="48" t="s">
        <v>20</v>
      </c>
      <c r="B18" s="49">
        <v>300287.65744287049</v>
      </c>
      <c r="C18" s="60">
        <v>101591.64147673915</v>
      </c>
      <c r="D18" s="49">
        <v>198696.01596613132</v>
      </c>
      <c r="E18" s="54">
        <v>4.7799830942721355</v>
      </c>
      <c r="F18" s="54">
        <v>2.9558303525553882</v>
      </c>
      <c r="G18" s="49">
        <v>137686.3767967718</v>
      </c>
      <c r="H18" s="60">
        <v>83607.90058552206</v>
      </c>
      <c r="I18" s="49">
        <v>54078.476211249741</v>
      </c>
      <c r="J18" s="56">
        <v>1.6468105984306252</v>
      </c>
    </row>
    <row r="19" spans="1:10" ht="17.25" thickBot="1" x14ac:dyDescent="0.35">
      <c r="A19" s="48" t="s">
        <v>21</v>
      </c>
      <c r="B19" s="49">
        <v>204680.82196984242</v>
      </c>
      <c r="C19" s="60">
        <v>37569.995951600002</v>
      </c>
      <c r="D19" s="49">
        <v>167110.82601824243</v>
      </c>
      <c r="E19" s="54">
        <v>10.112990665717861</v>
      </c>
      <c r="F19" s="54">
        <v>5.4479862663154117</v>
      </c>
      <c r="G19" s="49">
        <v>111639.14305412333</v>
      </c>
      <c r="H19" s="60">
        <v>24157.385289999998</v>
      </c>
      <c r="I19" s="49">
        <v>87481.757764123322</v>
      </c>
      <c r="J19" s="56">
        <v>4.6213255993535274</v>
      </c>
    </row>
    <row r="20" spans="1:10" ht="17.25" thickBot="1" x14ac:dyDescent="0.35">
      <c r="A20" s="48" t="s">
        <v>22</v>
      </c>
      <c r="B20" s="49">
        <v>9017.5175772492348</v>
      </c>
      <c r="C20" s="60">
        <v>6917.4359504000004</v>
      </c>
      <c r="D20" s="49">
        <v>2100.081626849234</v>
      </c>
      <c r="E20" s="54">
        <v>2.154834540729949</v>
      </c>
      <c r="F20" s="54">
        <v>1.3035924932167673</v>
      </c>
      <c r="G20" s="49">
        <v>6362.427611052135</v>
      </c>
      <c r="H20" s="60">
        <v>3220.7919999999999</v>
      </c>
      <c r="I20" s="49">
        <v>3141.6356110521351</v>
      </c>
      <c r="J20" s="56">
        <v>1.9754233154615806</v>
      </c>
    </row>
    <row r="21" spans="1:10" ht="17.25" thickBot="1" x14ac:dyDescent="0.35">
      <c r="A21" s="48" t="s">
        <v>23</v>
      </c>
      <c r="B21" s="49">
        <v>220909.20362073107</v>
      </c>
      <c r="C21" s="60">
        <v>81058.737167141502</v>
      </c>
      <c r="D21" s="49">
        <v>139850.46645358959</v>
      </c>
      <c r="E21" s="54">
        <v>4.9758937878415033</v>
      </c>
      <c r="F21" s="54">
        <v>2.7252978684484157</v>
      </c>
      <c r="G21" s="49">
        <v>123954.71322574219</v>
      </c>
      <c r="H21" s="60">
        <v>84204.965541941492</v>
      </c>
      <c r="I21" s="49">
        <v>39749.747683800699</v>
      </c>
      <c r="J21" s="56">
        <v>1.4720594258066861</v>
      </c>
    </row>
    <row r="22" spans="1:10" ht="17.25" thickBot="1" x14ac:dyDescent="0.35">
      <c r="A22" s="48" t="s">
        <v>24</v>
      </c>
      <c r="B22" s="49">
        <v>45331.575400804475</v>
      </c>
      <c r="C22" s="60">
        <v>30936.0210009</v>
      </c>
      <c r="D22" s="49">
        <v>14395.554399904475</v>
      </c>
      <c r="E22" s="54">
        <v>3.1175995921834776</v>
      </c>
      <c r="F22" s="54">
        <v>1.4653330950184471</v>
      </c>
      <c r="G22" s="49">
        <v>26411.852151055577</v>
      </c>
      <c r="H22" s="60">
        <v>29793.769</v>
      </c>
      <c r="I22" s="49">
        <v>-3381.9168489444219</v>
      </c>
      <c r="J22" s="56">
        <v>0.88648912297922355</v>
      </c>
    </row>
    <row r="23" spans="1:10" ht="17.25" thickBot="1" x14ac:dyDescent="0.35">
      <c r="A23" s="48" t="s">
        <v>126</v>
      </c>
      <c r="B23" s="49">
        <v>0</v>
      </c>
      <c r="C23" s="60">
        <v>1431.1790000000001</v>
      </c>
      <c r="D23" s="49">
        <v>-1431.1790000000001</v>
      </c>
      <c r="E23" s="54">
        <v>0</v>
      </c>
      <c r="F23" s="54">
        <v>0</v>
      </c>
      <c r="G23" s="49">
        <v>0</v>
      </c>
      <c r="H23" s="60">
        <v>1431.1790000000001</v>
      </c>
      <c r="I23" s="49">
        <v>-1431.1790000000001</v>
      </c>
      <c r="J23" s="56">
        <v>0</v>
      </c>
    </row>
    <row r="24" spans="1:10" ht="17.25" thickBot="1" x14ac:dyDescent="0.35">
      <c r="A24" s="48" t="s">
        <v>34</v>
      </c>
      <c r="B24" s="49">
        <v>48.819082252543303</v>
      </c>
      <c r="C24" s="60">
        <v>397.30033174191249</v>
      </c>
      <c r="D24" s="49">
        <v>-348.48124948936913</v>
      </c>
      <c r="E24" s="54">
        <v>0.27248984958626971</v>
      </c>
      <c r="F24" s="54">
        <v>0.12287702363222876</v>
      </c>
      <c r="G24" s="49">
        <v>24.2375408508498</v>
      </c>
      <c r="H24" s="60">
        <v>352.71600374191246</v>
      </c>
      <c r="I24" s="49">
        <v>-328.47846289106269</v>
      </c>
      <c r="J24" s="56">
        <v>6.8716873047203059E-2</v>
      </c>
    </row>
    <row r="25" spans="1:10" ht="17.25" thickBot="1" x14ac:dyDescent="0.35">
      <c r="A25" s="48" t="s">
        <v>103</v>
      </c>
      <c r="B25" s="49"/>
      <c r="C25" s="68">
        <f>C26-SUM(C16:C24)</f>
        <v>12121.082729037618</v>
      </c>
      <c r="D25" s="49"/>
      <c r="E25" s="54"/>
      <c r="F25" s="54"/>
      <c r="G25" s="49"/>
      <c r="H25" s="68">
        <f>H26-SUM(H16:H24)</f>
        <v>12121.082729037676</v>
      </c>
      <c r="I25" s="58"/>
      <c r="J25" s="59"/>
    </row>
    <row r="26" spans="1:10" ht="17.25" thickBot="1" x14ac:dyDescent="0.35">
      <c r="A26" s="50" t="s">
        <v>26</v>
      </c>
      <c r="B26" s="51">
        <v>797070.42121217726</v>
      </c>
      <c r="C26" s="65">
        <v>281632.80254756019</v>
      </c>
      <c r="D26" s="51">
        <v>515437.61866461707</v>
      </c>
      <c r="E26" s="55">
        <v>5.0464493735555029</v>
      </c>
      <c r="F26" s="55">
        <v>2.8301760803504896</v>
      </c>
      <c r="G26" s="51">
        <v>414826.59249329945</v>
      </c>
      <c r="H26" s="65">
        <v>248499.19915024313</v>
      </c>
      <c r="I26" s="51">
        <v>166327.39334305629</v>
      </c>
      <c r="J26" s="57">
        <v>1.6693276835974606</v>
      </c>
    </row>
    <row r="27" spans="1:10" ht="17.25" thickBot="1" x14ac:dyDescent="0.35">
      <c r="A27" s="48" t="s">
        <v>27</v>
      </c>
      <c r="B27" s="49"/>
      <c r="C27" s="60"/>
      <c r="D27" s="49"/>
      <c r="E27" s="54"/>
      <c r="F27" s="54"/>
      <c r="G27" s="49"/>
      <c r="H27" s="60"/>
      <c r="I27" s="49"/>
      <c r="J27" s="56"/>
    </row>
    <row r="28" spans="1:10" ht="17.25" thickBot="1" x14ac:dyDescent="0.35">
      <c r="A28" s="48" t="s">
        <v>32</v>
      </c>
      <c r="B28" s="49"/>
      <c r="C28" s="60"/>
      <c r="D28" s="49"/>
      <c r="E28" s="54"/>
      <c r="F28" s="54"/>
      <c r="G28" s="49"/>
      <c r="H28" s="60"/>
      <c r="I28" s="49"/>
      <c r="J28" s="56"/>
    </row>
    <row r="29" spans="1:10" ht="17.25" thickBot="1" x14ac:dyDescent="0.35">
      <c r="A29" s="50" t="s">
        <v>35</v>
      </c>
      <c r="B29" s="51"/>
      <c r="C29" s="65"/>
      <c r="D29" s="51"/>
      <c r="E29" s="55"/>
      <c r="F29" s="55"/>
      <c r="G29" s="51"/>
      <c r="H29" s="65"/>
      <c r="I29" s="51"/>
      <c r="J29" s="57"/>
    </row>
    <row r="30" spans="1:10" ht="17.25" thickBot="1" x14ac:dyDescent="0.35">
      <c r="A30" s="48" t="s">
        <v>36</v>
      </c>
      <c r="B30" s="49">
        <v>91841.113268268702</v>
      </c>
      <c r="C30" s="60">
        <v>96699.152000000002</v>
      </c>
      <c r="D30" s="49">
        <v>-4858.0387317312952</v>
      </c>
      <c r="E30" s="54">
        <v>1.9377991262217265</v>
      </c>
      <c r="F30" s="54">
        <v>0.94976130988479301</v>
      </c>
      <c r="G30" s="49">
        <v>56308.910407457901</v>
      </c>
      <c r="H30" s="60">
        <v>96699.152000000002</v>
      </c>
      <c r="I30" s="49">
        <v>-40390.241592542094</v>
      </c>
      <c r="J30" s="56">
        <v>0.58231028135032559</v>
      </c>
    </row>
    <row r="31" spans="1:10" ht="17.25" thickBot="1" x14ac:dyDescent="0.35">
      <c r="A31" s="48" t="s">
        <v>104</v>
      </c>
      <c r="B31" s="49"/>
      <c r="C31" s="49">
        <f>C35-C30-C26-C15</f>
        <v>39318.380849746143</v>
      </c>
      <c r="D31" s="49"/>
      <c r="E31" s="54"/>
      <c r="F31" s="54"/>
      <c r="G31" s="49"/>
      <c r="H31" s="49">
        <f>H35-H30-H26-H15</f>
        <v>39318.380849746201</v>
      </c>
      <c r="I31" s="49"/>
      <c r="J31" s="56"/>
    </row>
    <row r="32" spans="1:10" ht="17.25" thickBot="1" x14ac:dyDescent="0.35">
      <c r="A32" s="50" t="s">
        <v>105</v>
      </c>
      <c r="B32" s="51">
        <v>1316551.2076121655</v>
      </c>
      <c r="C32" s="51">
        <v>481300.51103131229</v>
      </c>
      <c r="D32" s="51">
        <v>835250.6965808532</v>
      </c>
      <c r="E32" s="55">
        <v>4.7230476008352671</v>
      </c>
      <c r="F32" s="55">
        <v>2.7354037185439717</v>
      </c>
      <c r="G32" s="51">
        <v>805437.69754873554</v>
      </c>
      <c r="H32" s="51">
        <v>431757.48399603512</v>
      </c>
      <c r="I32" s="51">
        <v>373680.21355270041</v>
      </c>
      <c r="J32" s="57">
        <v>1.8654863607555485</v>
      </c>
    </row>
    <row r="33" spans="1:10" ht="17.25" thickBot="1" x14ac:dyDescent="0.35">
      <c r="A33" s="50" t="s">
        <v>106</v>
      </c>
      <c r="B33" s="51">
        <v>1726542.3618018311</v>
      </c>
      <c r="C33" s="51">
        <v>546420.63193966669</v>
      </c>
      <c r="D33" s="51">
        <v>1180121.7298621642</v>
      </c>
      <c r="E33" s="55">
        <v>5.404592128554599</v>
      </c>
      <c r="F33" s="55">
        <v>3.1597312782151099</v>
      </c>
      <c r="G33" s="51">
        <v>1072796.6045609673</v>
      </c>
      <c r="H33" s="51">
        <v>463054.74507403851</v>
      </c>
      <c r="I33" s="51">
        <v>609741.85948692868</v>
      </c>
      <c r="J33" s="57">
        <v>2.3167813654289113</v>
      </c>
    </row>
    <row r="34" spans="1:10" ht="17.25" thickBot="1" x14ac:dyDescent="0.35">
      <c r="A34" s="50" t="s">
        <v>107</v>
      </c>
      <c r="B34" s="51">
        <v>1224710.0943438967</v>
      </c>
      <c r="C34" s="51">
        <v>384601.35903131223</v>
      </c>
      <c r="D34" s="51">
        <v>840108.73531258444</v>
      </c>
      <c r="E34" s="55">
        <v>5.4233146718335465</v>
      </c>
      <c r="F34" s="55">
        <v>3.1843623679036122</v>
      </c>
      <c r="G34" s="51">
        <v>749128.78714127757</v>
      </c>
      <c r="H34" s="51">
        <v>335058.33199603506</v>
      </c>
      <c r="I34" s="51">
        <v>414070.45514524251</v>
      </c>
      <c r="J34" s="57">
        <v>2.2358160224773709</v>
      </c>
    </row>
    <row r="35" spans="1:10" ht="17.25" thickBot="1" x14ac:dyDescent="0.35">
      <c r="A35" s="50" t="s">
        <v>108</v>
      </c>
      <c r="B35" s="51">
        <v>1818383.4750700996</v>
      </c>
      <c r="C35" s="51">
        <v>643119.7839396667</v>
      </c>
      <c r="D35" s="51">
        <v>1175263.6911304328</v>
      </c>
      <c r="E35" s="55">
        <v>4.8833712686229749</v>
      </c>
      <c r="F35" s="55">
        <v>2.8274413577062161</v>
      </c>
      <c r="G35" s="51">
        <v>1129105.514968425</v>
      </c>
      <c r="H35" s="51">
        <v>559753.89707403851</v>
      </c>
      <c r="I35" s="51">
        <v>569351.61789438652</v>
      </c>
      <c r="J35" s="57">
        <v>2.0171463224651358</v>
      </c>
    </row>
    <row r="36" spans="1:10" x14ac:dyDescent="0.3">
      <c r="B36" s="67"/>
    </row>
    <row r="37" spans="1:10" x14ac:dyDescent="0.3">
      <c r="D37" s="67"/>
    </row>
  </sheetData>
  <mergeCells count="3">
    <mergeCell ref="A2:A3"/>
    <mergeCell ref="B2:F2"/>
    <mergeCell ref="G2:J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22D27-8B00-47A4-92B4-3D9B6B2862B1}">
  <dimension ref="A1:J35"/>
  <sheetViews>
    <sheetView showGridLines="0" zoomScale="110" zoomScaleNormal="110" workbookViewId="0">
      <pane xSplit="1" ySplit="3" topLeftCell="B13" activePane="bottomRight" state="frozen"/>
      <selection pane="topRight" activeCell="H20" sqref="H20"/>
      <selection pane="bottomLeft" activeCell="H20" sqref="H20"/>
      <selection pane="bottomRight" activeCell="J16" sqref="J16"/>
    </sheetView>
  </sheetViews>
  <sheetFormatPr defaultColWidth="9.140625" defaultRowHeight="16.5" x14ac:dyDescent="0.3"/>
  <cols>
    <col min="1" max="1" width="35.5703125" style="39" customWidth="1"/>
    <col min="2" max="2" width="12.42578125" style="39" bestFit="1" customWidth="1"/>
    <col min="3" max="3" width="11.85546875" style="39" customWidth="1"/>
    <col min="4" max="6" width="13.42578125" style="39" customWidth="1"/>
    <col min="7" max="10" width="12.85546875" customWidth="1"/>
    <col min="11" max="16384" width="9.140625" style="39"/>
  </cols>
  <sheetData>
    <row r="1" spans="1:10" ht="17.25" thickBot="1" x14ac:dyDescent="0.35">
      <c r="A1" s="38" t="s">
        <v>130</v>
      </c>
      <c r="B1" s="40"/>
      <c r="C1" s="40"/>
      <c r="D1" s="40"/>
      <c r="E1" s="40"/>
      <c r="F1" s="40"/>
    </row>
    <row r="2" spans="1:10" ht="20.25" customHeight="1" thickBot="1" x14ac:dyDescent="0.35">
      <c r="A2" s="89" t="s">
        <v>1</v>
      </c>
      <c r="B2" s="91" t="s">
        <v>122</v>
      </c>
      <c r="C2" s="92"/>
      <c r="D2" s="92"/>
      <c r="E2" s="92"/>
      <c r="F2" s="93"/>
      <c r="G2" s="91" t="s">
        <v>123</v>
      </c>
      <c r="H2" s="92"/>
      <c r="I2" s="92"/>
      <c r="J2" s="92"/>
    </row>
    <row r="3" spans="1:10" ht="30" thickBot="1" x14ac:dyDescent="0.35">
      <c r="A3" s="90"/>
      <c r="B3" s="66" t="s">
        <v>75</v>
      </c>
      <c r="C3" s="66" t="s">
        <v>76</v>
      </c>
      <c r="D3" s="66" t="s">
        <v>77</v>
      </c>
      <c r="E3" s="66" t="s">
        <v>78</v>
      </c>
      <c r="F3" s="66" t="s">
        <v>79</v>
      </c>
      <c r="G3" s="47" t="s">
        <v>124</v>
      </c>
      <c r="H3" s="47" t="s">
        <v>114</v>
      </c>
      <c r="I3" s="47" t="s">
        <v>115</v>
      </c>
      <c r="J3" s="47" t="s">
        <v>116</v>
      </c>
    </row>
    <row r="4" spans="1:10" ht="18" thickTop="1" thickBot="1" x14ac:dyDescent="0.35">
      <c r="A4" s="48" t="s">
        <v>218</v>
      </c>
      <c r="B4" s="49">
        <v>2253</v>
      </c>
      <c r="C4" s="49">
        <v>557</v>
      </c>
      <c r="D4" s="49">
        <v>1696</v>
      </c>
      <c r="E4" s="54">
        <v>5.92</v>
      </c>
      <c r="F4" s="54">
        <v>4.05</v>
      </c>
      <c r="G4" s="49">
        <v>1683</v>
      </c>
      <c r="H4" s="60">
        <v>250</v>
      </c>
      <c r="I4" s="49">
        <v>1433</v>
      </c>
      <c r="J4" s="56">
        <v>6.73</v>
      </c>
    </row>
    <row r="5" spans="1:10" ht="17.25" thickBot="1" x14ac:dyDescent="0.35">
      <c r="A5" s="48" t="s">
        <v>8</v>
      </c>
      <c r="B5" s="49">
        <v>25876</v>
      </c>
      <c r="C5" s="60">
        <v>6587</v>
      </c>
      <c r="D5" s="49">
        <v>19289</v>
      </c>
      <c r="E5" s="54">
        <v>7.11</v>
      </c>
      <c r="F5" s="54">
        <v>3.93</v>
      </c>
      <c r="G5" s="49">
        <v>18558</v>
      </c>
      <c r="H5" s="60">
        <v>6565</v>
      </c>
      <c r="I5" s="49">
        <v>11993</v>
      </c>
      <c r="J5" s="56">
        <v>2.83</v>
      </c>
    </row>
    <row r="6" spans="1:10" ht="17.25" thickBot="1" x14ac:dyDescent="0.35">
      <c r="A6" s="48" t="s">
        <v>9</v>
      </c>
      <c r="B6" s="49">
        <v>42496</v>
      </c>
      <c r="C6" s="60">
        <v>12587</v>
      </c>
      <c r="D6" s="49">
        <v>29909</v>
      </c>
      <c r="E6" s="54">
        <v>7.21</v>
      </c>
      <c r="F6" s="54">
        <v>3.38</v>
      </c>
      <c r="G6" s="49">
        <v>31973</v>
      </c>
      <c r="H6" s="60">
        <v>11284</v>
      </c>
      <c r="I6" s="49">
        <v>20690</v>
      </c>
      <c r="J6" s="56">
        <v>2.83</v>
      </c>
    </row>
    <row r="7" spans="1:10" ht="17.25" thickBot="1" x14ac:dyDescent="0.35">
      <c r="A7" s="48" t="s">
        <v>10</v>
      </c>
      <c r="B7" s="49">
        <v>2507</v>
      </c>
      <c r="C7" s="60">
        <v>1528</v>
      </c>
      <c r="D7" s="49">
        <v>979</v>
      </c>
      <c r="E7" s="54">
        <v>3.11</v>
      </c>
      <c r="F7" s="54">
        <v>1.64</v>
      </c>
      <c r="G7" s="49">
        <v>1753</v>
      </c>
      <c r="H7" s="60">
        <v>1003</v>
      </c>
      <c r="I7" s="49">
        <v>750</v>
      </c>
      <c r="J7" s="56">
        <v>1.75</v>
      </c>
    </row>
    <row r="8" spans="1:10" ht="17.25" thickBot="1" x14ac:dyDescent="0.35">
      <c r="A8" s="48" t="s">
        <v>11</v>
      </c>
      <c r="B8" s="49">
        <v>62879</v>
      </c>
      <c r="C8" s="60">
        <v>31171</v>
      </c>
      <c r="D8" s="49">
        <v>31707</v>
      </c>
      <c r="E8" s="54">
        <v>3.11</v>
      </c>
      <c r="F8" s="54">
        <v>2.02</v>
      </c>
      <c r="G8" s="49">
        <v>45881</v>
      </c>
      <c r="H8" s="60">
        <v>37040</v>
      </c>
      <c r="I8" s="49">
        <v>8841</v>
      </c>
      <c r="J8" s="56">
        <v>1.24</v>
      </c>
    </row>
    <row r="9" spans="1:10" ht="17.25" thickBot="1" x14ac:dyDescent="0.35">
      <c r="A9" s="48" t="s">
        <v>12</v>
      </c>
      <c r="B9" s="49">
        <v>13989</v>
      </c>
      <c r="C9" s="60">
        <v>2818</v>
      </c>
      <c r="D9" s="49">
        <v>11171</v>
      </c>
      <c r="E9" s="54">
        <v>8.83</v>
      </c>
      <c r="F9" s="54">
        <v>4.96</v>
      </c>
      <c r="G9" s="49">
        <v>9952</v>
      </c>
      <c r="H9" s="60">
        <v>5318</v>
      </c>
      <c r="I9" s="49">
        <v>4634</v>
      </c>
      <c r="J9" s="56">
        <v>1.87</v>
      </c>
    </row>
    <row r="10" spans="1:10" ht="17.25" thickBot="1" x14ac:dyDescent="0.35">
      <c r="A10" s="48" t="s">
        <v>13</v>
      </c>
      <c r="B10" s="49">
        <v>241870</v>
      </c>
      <c r="C10" s="60">
        <v>18570</v>
      </c>
      <c r="D10" s="49">
        <v>223300</v>
      </c>
      <c r="E10" s="54">
        <v>22.53</v>
      </c>
      <c r="F10" s="54">
        <v>13.02</v>
      </c>
      <c r="G10" s="49">
        <v>157737</v>
      </c>
      <c r="H10" s="60">
        <v>18369</v>
      </c>
      <c r="I10" s="49">
        <v>139369</v>
      </c>
      <c r="J10" s="56">
        <v>8.59</v>
      </c>
    </row>
    <row r="11" spans="1:10" ht="17.25" thickBot="1" x14ac:dyDescent="0.35">
      <c r="A11" s="48" t="s">
        <v>14</v>
      </c>
      <c r="B11" s="49">
        <v>665306</v>
      </c>
      <c r="C11" s="60">
        <v>103077</v>
      </c>
      <c r="D11" s="49">
        <v>562229</v>
      </c>
      <c r="E11" s="54">
        <v>9.36</v>
      </c>
      <c r="F11" s="54">
        <v>6.45</v>
      </c>
      <c r="G11" s="49">
        <v>497759</v>
      </c>
      <c r="H11" s="60">
        <v>55839</v>
      </c>
      <c r="I11" s="49">
        <v>441920</v>
      </c>
      <c r="J11" s="56">
        <v>8.91</v>
      </c>
    </row>
    <row r="12" spans="1:10" ht="17.25" thickBot="1" x14ac:dyDescent="0.35">
      <c r="A12" s="48" t="s">
        <v>15</v>
      </c>
      <c r="B12" s="49">
        <v>26389</v>
      </c>
      <c r="C12" s="60">
        <v>31001</v>
      </c>
      <c r="D12" s="49">
        <v>-4612</v>
      </c>
      <c r="E12" s="54">
        <v>1.18</v>
      </c>
      <c r="F12" s="54">
        <v>0.85</v>
      </c>
      <c r="G12" s="49">
        <v>21725</v>
      </c>
      <c r="H12" s="60">
        <v>28115</v>
      </c>
      <c r="I12" s="49">
        <v>-6390</v>
      </c>
      <c r="J12" s="56">
        <v>0.77</v>
      </c>
    </row>
    <row r="13" spans="1:10" ht="17.25" thickBot="1" x14ac:dyDescent="0.35">
      <c r="A13" s="48" t="s">
        <v>16</v>
      </c>
      <c r="B13" s="49">
        <v>11897</v>
      </c>
      <c r="C13" s="60">
        <v>15314</v>
      </c>
      <c r="D13" s="49">
        <v>-3417</v>
      </c>
      <c r="E13" s="54">
        <v>1.5</v>
      </c>
      <c r="F13" s="54">
        <v>0.78</v>
      </c>
      <c r="G13" s="49">
        <v>8342</v>
      </c>
      <c r="H13" s="60">
        <v>17280</v>
      </c>
      <c r="I13" s="49">
        <v>-8938</v>
      </c>
      <c r="J13" s="56">
        <v>0.48</v>
      </c>
    </row>
    <row r="14" spans="1:10" ht="17.25" thickBot="1" x14ac:dyDescent="0.35">
      <c r="A14" s="48" t="s">
        <v>102</v>
      </c>
      <c r="B14" s="49"/>
      <c r="C14" s="60">
        <v>1197</v>
      </c>
      <c r="D14" s="49">
        <v>-1197</v>
      </c>
      <c r="E14" s="54"/>
      <c r="F14" s="54"/>
      <c r="G14" s="49"/>
      <c r="H14" s="60">
        <v>1197</v>
      </c>
      <c r="I14" s="49">
        <v>-1197</v>
      </c>
      <c r="J14" s="56"/>
    </row>
    <row r="15" spans="1:10" ht="17.25" thickBot="1" x14ac:dyDescent="0.35">
      <c r="A15" s="50" t="s">
        <v>17</v>
      </c>
      <c r="B15" s="51">
        <v>1095461</v>
      </c>
      <c r="C15" s="65">
        <v>224406</v>
      </c>
      <c r="D15" s="51">
        <v>871054</v>
      </c>
      <c r="E15" s="55">
        <v>7.62</v>
      </c>
      <c r="F15" s="55">
        <v>4.88</v>
      </c>
      <c r="G15" s="51">
        <v>795364</v>
      </c>
      <c r="H15" s="65">
        <v>182259</v>
      </c>
      <c r="I15" s="51">
        <v>613105</v>
      </c>
      <c r="J15" s="57">
        <v>4.3600000000000003</v>
      </c>
    </row>
    <row r="16" spans="1:10" ht="17.25" thickBot="1" x14ac:dyDescent="0.35">
      <c r="A16" s="48" t="s">
        <v>18</v>
      </c>
      <c r="B16" s="49">
        <v>20209</v>
      </c>
      <c r="C16" s="60">
        <v>10174</v>
      </c>
      <c r="D16" s="49">
        <v>10034</v>
      </c>
      <c r="E16" s="54">
        <v>4.24</v>
      </c>
      <c r="F16" s="54">
        <v>1.99</v>
      </c>
      <c r="G16" s="49">
        <v>12336</v>
      </c>
      <c r="H16" s="60">
        <v>10174</v>
      </c>
      <c r="I16" s="49">
        <v>2161</v>
      </c>
      <c r="J16" s="56">
        <v>1.21</v>
      </c>
    </row>
    <row r="17" spans="1:10" ht="17.25" thickBot="1" x14ac:dyDescent="0.35">
      <c r="A17" s="48" t="s">
        <v>19</v>
      </c>
      <c r="B17" s="49">
        <v>6720</v>
      </c>
      <c r="C17" s="60">
        <v>2049</v>
      </c>
      <c r="D17" s="49">
        <v>4671</v>
      </c>
      <c r="E17" s="54">
        <v>5.75</v>
      </c>
      <c r="F17" s="54">
        <v>3.28</v>
      </c>
      <c r="G17" s="49">
        <v>4948</v>
      </c>
      <c r="H17" s="60">
        <v>323</v>
      </c>
      <c r="I17" s="49">
        <v>4625</v>
      </c>
      <c r="J17" s="56">
        <v>15.34</v>
      </c>
    </row>
    <row r="18" spans="1:10" ht="17.25" thickBot="1" x14ac:dyDescent="0.35">
      <c r="A18" s="48" t="s">
        <v>20</v>
      </c>
      <c r="B18" s="49">
        <v>210599</v>
      </c>
      <c r="C18" s="60">
        <v>85088</v>
      </c>
      <c r="D18" s="49">
        <v>125512</v>
      </c>
      <c r="E18" s="54">
        <v>4.0999999999999996</v>
      </c>
      <c r="F18" s="54">
        <v>2.48</v>
      </c>
      <c r="G18" s="49">
        <v>148332</v>
      </c>
      <c r="H18" s="60">
        <v>71041</v>
      </c>
      <c r="I18" s="49">
        <v>77290</v>
      </c>
      <c r="J18" s="56">
        <v>2.09</v>
      </c>
    </row>
    <row r="19" spans="1:10" ht="17.25" thickBot="1" x14ac:dyDescent="0.35">
      <c r="A19" s="48" t="s">
        <v>21</v>
      </c>
      <c r="B19" s="49">
        <v>349252</v>
      </c>
      <c r="C19" s="60">
        <v>49411</v>
      </c>
      <c r="D19" s="49">
        <v>299841</v>
      </c>
      <c r="E19" s="54">
        <v>11.86</v>
      </c>
      <c r="F19" s="54">
        <v>7.07</v>
      </c>
      <c r="G19" s="49">
        <v>227098</v>
      </c>
      <c r="H19" s="60">
        <v>44531</v>
      </c>
      <c r="I19" s="49">
        <v>182567</v>
      </c>
      <c r="J19" s="56">
        <v>5.0999999999999996</v>
      </c>
    </row>
    <row r="20" spans="1:10" ht="17.25" thickBot="1" x14ac:dyDescent="0.35">
      <c r="A20" s="48" t="s">
        <v>22</v>
      </c>
      <c r="B20" s="49">
        <v>8352</v>
      </c>
      <c r="C20" s="60">
        <v>7814</v>
      </c>
      <c r="D20" s="49">
        <v>538</v>
      </c>
      <c r="E20" s="54">
        <v>1.63</v>
      </c>
      <c r="F20" s="54">
        <v>1.07</v>
      </c>
      <c r="G20" s="49">
        <v>6160</v>
      </c>
      <c r="H20" s="60">
        <v>2666</v>
      </c>
      <c r="I20" s="49">
        <v>3494</v>
      </c>
      <c r="J20" s="56">
        <v>2.31</v>
      </c>
    </row>
    <row r="21" spans="1:10" ht="17.25" thickBot="1" x14ac:dyDescent="0.35">
      <c r="A21" s="48" t="s">
        <v>23</v>
      </c>
      <c r="B21" s="49">
        <v>226248</v>
      </c>
      <c r="C21" s="60">
        <v>74950</v>
      </c>
      <c r="D21" s="49">
        <v>151299</v>
      </c>
      <c r="E21" s="54">
        <v>4.96</v>
      </c>
      <c r="F21" s="54">
        <v>3.02</v>
      </c>
      <c r="G21" s="49">
        <v>144679</v>
      </c>
      <c r="H21" s="60">
        <v>87377</v>
      </c>
      <c r="I21" s="49">
        <v>57301</v>
      </c>
      <c r="J21" s="56">
        <v>1.66</v>
      </c>
    </row>
    <row r="22" spans="1:10" ht="17.25" thickBot="1" x14ac:dyDescent="0.35">
      <c r="A22" s="48" t="s">
        <v>24</v>
      </c>
      <c r="B22" s="49">
        <v>59208</v>
      </c>
      <c r="C22" s="60">
        <v>29635</v>
      </c>
      <c r="D22" s="49">
        <v>29574</v>
      </c>
      <c r="E22" s="54">
        <v>3.65</v>
      </c>
      <c r="F22" s="54">
        <v>2</v>
      </c>
      <c r="G22" s="49">
        <v>40273</v>
      </c>
      <c r="H22" s="60">
        <v>28119</v>
      </c>
      <c r="I22" s="49">
        <v>12153</v>
      </c>
      <c r="J22" s="56">
        <v>1.43</v>
      </c>
    </row>
    <row r="23" spans="1:10" ht="17.25" thickBot="1" x14ac:dyDescent="0.35">
      <c r="A23" s="48" t="s">
        <v>103</v>
      </c>
      <c r="B23" s="49"/>
      <c r="C23" s="60">
        <v>8833</v>
      </c>
      <c r="D23" s="49">
        <v>-8833</v>
      </c>
      <c r="E23" s="54"/>
      <c r="F23" s="54"/>
      <c r="G23" s="49"/>
      <c r="H23" s="68">
        <v>8833</v>
      </c>
      <c r="I23" s="49">
        <v>-8833</v>
      </c>
      <c r="J23" s="59"/>
    </row>
    <row r="24" spans="1:10" ht="17.25" thickBot="1" x14ac:dyDescent="0.35">
      <c r="A24" s="50" t="s">
        <v>26</v>
      </c>
      <c r="B24" s="51">
        <v>880588</v>
      </c>
      <c r="C24" s="65">
        <v>267952</v>
      </c>
      <c r="D24" s="51">
        <v>612636</v>
      </c>
      <c r="E24" s="55">
        <v>5.53</v>
      </c>
      <c r="F24" s="55">
        <v>3.29</v>
      </c>
      <c r="G24" s="51">
        <v>583824</v>
      </c>
      <c r="H24" s="65">
        <v>253065</v>
      </c>
      <c r="I24" s="51">
        <v>330760</v>
      </c>
      <c r="J24" s="57">
        <v>2.31</v>
      </c>
    </row>
    <row r="25" spans="1:10" ht="17.25" thickBot="1" x14ac:dyDescent="0.35">
      <c r="A25" s="48" t="s">
        <v>27</v>
      </c>
      <c r="B25" s="49">
        <v>19</v>
      </c>
      <c r="C25" s="60">
        <v>37</v>
      </c>
      <c r="D25" s="49">
        <v>-18</v>
      </c>
      <c r="E25" s="54">
        <v>1.02</v>
      </c>
      <c r="F25" s="54">
        <v>0.52</v>
      </c>
      <c r="G25" s="49">
        <v>13</v>
      </c>
      <c r="H25" s="60">
        <v>20</v>
      </c>
      <c r="I25" s="49">
        <v>-7</v>
      </c>
      <c r="J25" s="56">
        <v>0.65</v>
      </c>
    </row>
    <row r="26" spans="1:10" ht="17.25" thickBot="1" x14ac:dyDescent="0.35">
      <c r="A26" s="48" t="s">
        <v>32</v>
      </c>
      <c r="B26" s="49">
        <v>56</v>
      </c>
      <c r="C26" s="60">
        <v>40</v>
      </c>
      <c r="D26" s="49">
        <v>16</v>
      </c>
      <c r="E26" s="54">
        <v>2.68</v>
      </c>
      <c r="F26" s="54">
        <v>1.4</v>
      </c>
      <c r="G26" s="49">
        <v>38</v>
      </c>
      <c r="H26" s="60">
        <v>21</v>
      </c>
      <c r="I26" s="49">
        <v>18</v>
      </c>
      <c r="J26" s="56">
        <v>1.85</v>
      </c>
    </row>
    <row r="27" spans="1:10" ht="17.25" thickBot="1" x14ac:dyDescent="0.35">
      <c r="A27" s="50" t="s">
        <v>35</v>
      </c>
      <c r="B27" s="51">
        <v>75</v>
      </c>
      <c r="C27" s="65">
        <v>77</v>
      </c>
      <c r="D27" s="51">
        <v>-2</v>
      </c>
      <c r="E27" s="55">
        <v>1.88</v>
      </c>
      <c r="F27" s="55">
        <v>0.97</v>
      </c>
      <c r="G27" s="51">
        <v>51</v>
      </c>
      <c r="H27" s="65">
        <v>40</v>
      </c>
      <c r="I27" s="51">
        <v>11</v>
      </c>
      <c r="J27" s="57">
        <v>1.27</v>
      </c>
    </row>
    <row r="28" spans="1:10" ht="17.25" thickBot="1" x14ac:dyDescent="0.35">
      <c r="A28" s="48" t="s">
        <v>36</v>
      </c>
      <c r="B28" s="49">
        <v>85687</v>
      </c>
      <c r="C28" s="60">
        <v>38837</v>
      </c>
      <c r="D28" s="49">
        <v>46850</v>
      </c>
      <c r="E28" s="54">
        <v>3.75</v>
      </c>
      <c r="F28" s="54">
        <v>2.21</v>
      </c>
      <c r="G28" s="49">
        <v>59130</v>
      </c>
      <c r="H28" s="60">
        <v>38837</v>
      </c>
      <c r="I28" s="49">
        <v>20293</v>
      </c>
      <c r="J28" s="56">
        <v>1.52</v>
      </c>
    </row>
    <row r="29" spans="1:10" ht="17.25" thickBot="1" x14ac:dyDescent="0.35">
      <c r="A29" s="48" t="s">
        <v>104</v>
      </c>
      <c r="B29" s="49"/>
      <c r="C29" s="49">
        <v>38397</v>
      </c>
      <c r="D29" s="49">
        <v>-38397</v>
      </c>
      <c r="E29" s="54"/>
      <c r="F29" s="54"/>
      <c r="G29" s="49"/>
      <c r="H29" s="49">
        <v>38397</v>
      </c>
      <c r="I29" s="49">
        <v>-38397</v>
      </c>
      <c r="J29" s="56"/>
    </row>
    <row r="30" spans="1:10" ht="17.25" thickBot="1" x14ac:dyDescent="0.35">
      <c r="A30" s="50" t="s">
        <v>105</v>
      </c>
      <c r="B30" s="51">
        <v>1345224</v>
      </c>
      <c r="C30" s="51">
        <v>394202</v>
      </c>
      <c r="D30" s="51">
        <v>951022</v>
      </c>
      <c r="E30" s="55">
        <v>5.56</v>
      </c>
      <c r="F30" s="55">
        <v>3.41</v>
      </c>
      <c r="G30" s="51">
        <v>950678</v>
      </c>
      <c r="H30" s="51">
        <v>366264</v>
      </c>
      <c r="I30" s="51">
        <v>584414</v>
      </c>
      <c r="J30" s="57">
        <v>2.6</v>
      </c>
    </row>
    <row r="31" spans="1:10" ht="17.25" thickBot="1" x14ac:dyDescent="0.35">
      <c r="A31" s="50" t="s">
        <v>106</v>
      </c>
      <c r="B31" s="51">
        <v>1976124</v>
      </c>
      <c r="C31" s="51">
        <v>530833</v>
      </c>
      <c r="D31" s="51">
        <v>1445291</v>
      </c>
      <c r="E31" s="55">
        <v>6.02</v>
      </c>
      <c r="F31" s="55">
        <v>3.72</v>
      </c>
      <c r="G31" s="51">
        <v>1379240</v>
      </c>
      <c r="H31" s="51">
        <v>473760</v>
      </c>
      <c r="I31" s="51">
        <v>905479</v>
      </c>
      <c r="J31" s="57">
        <v>2.91</v>
      </c>
    </row>
    <row r="32" spans="1:10" ht="17.25" thickBot="1" x14ac:dyDescent="0.35">
      <c r="A32" s="50" t="s">
        <v>107</v>
      </c>
      <c r="B32" s="51">
        <v>1259462</v>
      </c>
      <c r="C32" s="51">
        <v>355287</v>
      </c>
      <c r="D32" s="51">
        <v>904174</v>
      </c>
      <c r="E32" s="55">
        <v>5.76</v>
      </c>
      <c r="F32" s="55">
        <v>3.54</v>
      </c>
      <c r="G32" s="51">
        <v>891497</v>
      </c>
      <c r="H32" s="51">
        <v>327387</v>
      </c>
      <c r="I32" s="51">
        <v>564110</v>
      </c>
      <c r="J32" s="57">
        <v>2.72</v>
      </c>
    </row>
    <row r="33" spans="1:10" ht="17.25" thickBot="1" x14ac:dyDescent="0.35">
      <c r="A33" s="50" t="s">
        <v>108</v>
      </c>
      <c r="B33" s="51">
        <v>2061811</v>
      </c>
      <c r="C33" s="51">
        <v>569670</v>
      </c>
      <c r="D33" s="51">
        <v>1492141</v>
      </c>
      <c r="E33" s="55">
        <v>5.86</v>
      </c>
      <c r="F33" s="55">
        <v>3.62</v>
      </c>
      <c r="G33" s="51">
        <v>1438370</v>
      </c>
      <c r="H33" s="51">
        <v>512598</v>
      </c>
      <c r="I33" s="51">
        <v>925772</v>
      </c>
      <c r="J33" s="57">
        <v>2.81</v>
      </c>
    </row>
    <row r="34" spans="1:10" x14ac:dyDescent="0.3">
      <c r="A34" s="85" t="s">
        <v>127</v>
      </c>
      <c r="B34" s="67"/>
    </row>
    <row r="35" spans="1:10" x14ac:dyDescent="0.3">
      <c r="A35" s="85" t="s">
        <v>43</v>
      </c>
      <c r="D35" s="67"/>
    </row>
  </sheetData>
  <mergeCells count="3">
    <mergeCell ref="A2:A3"/>
    <mergeCell ref="B2:F2"/>
    <mergeCell ref="G2:J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1AFAF-B47B-4A18-844C-3A64344AAD93}">
  <dimension ref="A1:J35"/>
  <sheetViews>
    <sheetView showGridLines="0" zoomScale="110" zoomScaleNormal="110" workbookViewId="0">
      <pane xSplit="1" ySplit="3" topLeftCell="B4" activePane="bottomRight" state="frozen"/>
      <selection pane="topRight" activeCell="H20" sqref="H20"/>
      <selection pane="bottomLeft" activeCell="H20" sqref="H20"/>
      <selection pane="bottomRight" activeCell="G34" sqref="G34"/>
    </sheetView>
  </sheetViews>
  <sheetFormatPr defaultColWidth="9.140625" defaultRowHeight="16.5" x14ac:dyDescent="0.3"/>
  <cols>
    <col min="1" max="1" width="35.5703125" style="39" customWidth="1"/>
    <col min="2" max="2" width="12.42578125" style="39" bestFit="1" customWidth="1"/>
    <col min="3" max="3" width="11.85546875" style="39" customWidth="1"/>
    <col min="4" max="6" width="13.42578125" style="39" customWidth="1"/>
    <col min="7" max="10" width="12.85546875" customWidth="1"/>
    <col min="11" max="16384" width="9.140625" style="39"/>
  </cols>
  <sheetData>
    <row r="1" spans="1:10" ht="17.25" thickBot="1" x14ac:dyDescent="0.35">
      <c r="A1" s="38" t="s">
        <v>130</v>
      </c>
      <c r="B1" s="40"/>
      <c r="C1" s="40"/>
      <c r="D1" s="40"/>
      <c r="E1" s="40"/>
      <c r="F1" s="40"/>
    </row>
    <row r="2" spans="1:10" ht="20.25" customHeight="1" thickBot="1" x14ac:dyDescent="0.35">
      <c r="A2" s="89" t="s">
        <v>1</v>
      </c>
      <c r="B2" s="91" t="s">
        <v>122</v>
      </c>
      <c r="C2" s="92"/>
      <c r="D2" s="92"/>
      <c r="E2" s="92"/>
      <c r="F2" s="93"/>
      <c r="G2" s="91" t="s">
        <v>123</v>
      </c>
      <c r="H2" s="92"/>
      <c r="I2" s="92"/>
      <c r="J2" s="92"/>
    </row>
    <row r="3" spans="1:10" ht="30" thickBot="1" x14ac:dyDescent="0.35">
      <c r="A3" s="90"/>
      <c r="B3" s="66" t="s">
        <v>75</v>
      </c>
      <c r="C3" s="66" t="s">
        <v>76</v>
      </c>
      <c r="D3" s="66" t="s">
        <v>77</v>
      </c>
      <c r="E3" s="66" t="s">
        <v>78</v>
      </c>
      <c r="F3" s="66" t="s">
        <v>79</v>
      </c>
      <c r="G3" s="47" t="s">
        <v>113</v>
      </c>
      <c r="H3" s="47" t="s">
        <v>114</v>
      </c>
      <c r="I3" s="47" t="s">
        <v>115</v>
      </c>
      <c r="J3" s="47" t="s">
        <v>116</v>
      </c>
    </row>
    <row r="4" spans="1:10" ht="18" thickTop="1" thickBot="1" x14ac:dyDescent="0.35">
      <c r="A4" s="48" t="s">
        <v>101</v>
      </c>
      <c r="B4" s="49">
        <v>2252.7217945010552</v>
      </c>
      <c r="C4" s="60">
        <v>556.62410028127999</v>
      </c>
      <c r="D4" s="49">
        <v>1696.0976942197751</v>
      </c>
      <c r="E4" s="54">
        <v>5.9184673317007537</v>
      </c>
      <c r="F4" s="54">
        <v>4.0471150878351878</v>
      </c>
      <c r="G4" s="49">
        <v>1682.50349254909</v>
      </c>
      <c r="H4" s="60">
        <v>250</v>
      </c>
      <c r="I4" s="49">
        <v>1432.50349254909</v>
      </c>
      <c r="J4" s="56">
        <v>6.7300139701963602</v>
      </c>
    </row>
    <row r="5" spans="1:10" ht="17.25" thickBot="1" x14ac:dyDescent="0.35">
      <c r="A5" s="48" t="s">
        <v>8</v>
      </c>
      <c r="B5" s="49">
        <v>25876.226934730588</v>
      </c>
      <c r="C5" s="60">
        <v>6587.2788359956021</v>
      </c>
      <c r="D5" s="49">
        <v>19288.948098734985</v>
      </c>
      <c r="E5" s="54">
        <v>7.1147764437269849</v>
      </c>
      <c r="F5" s="54">
        <v>3.9282118730623998</v>
      </c>
      <c r="G5" s="49">
        <v>18558.310191910503</v>
      </c>
      <c r="H5" s="60">
        <v>6565.2364051020913</v>
      </c>
      <c r="I5" s="49">
        <v>11993.073786808411</v>
      </c>
      <c r="J5" s="56">
        <v>2.8267542928824536</v>
      </c>
    </row>
    <row r="6" spans="1:10" ht="17.25" thickBot="1" x14ac:dyDescent="0.35">
      <c r="A6" s="48" t="s">
        <v>9</v>
      </c>
      <c r="B6" s="49">
        <v>42495.644055466299</v>
      </c>
      <c r="C6" s="60">
        <v>12586.7025032</v>
      </c>
      <c r="D6" s="49">
        <v>29908.9415522663</v>
      </c>
      <c r="E6" s="54">
        <v>7.2087571569979065</v>
      </c>
      <c r="F6" s="54">
        <v>3.3762332941977737</v>
      </c>
      <c r="G6" s="49">
        <v>31973.3087238402</v>
      </c>
      <c r="H6" s="60">
        <v>11283.558999999999</v>
      </c>
      <c r="I6" s="49">
        <v>20689.749723840199</v>
      </c>
      <c r="J6" s="56">
        <v>2.8336191377064806</v>
      </c>
    </row>
    <row r="7" spans="1:10" ht="17.25" thickBot="1" x14ac:dyDescent="0.35">
      <c r="A7" s="48" t="s">
        <v>10</v>
      </c>
      <c r="B7" s="49">
        <v>2506.5270534556312</v>
      </c>
      <c r="C7" s="60">
        <v>1528.01936313235</v>
      </c>
      <c r="D7" s="49">
        <v>978.50769032328128</v>
      </c>
      <c r="E7" s="54">
        <v>3.1081101222616456</v>
      </c>
      <c r="F7" s="54">
        <v>1.64037649910234</v>
      </c>
      <c r="G7" s="49">
        <v>1753.4265486124395</v>
      </c>
      <c r="H7" s="60">
        <v>1002.9968354540995</v>
      </c>
      <c r="I7" s="49">
        <v>750.42971315834006</v>
      </c>
      <c r="J7" s="56">
        <v>1.7481875182772522</v>
      </c>
    </row>
    <row r="8" spans="1:10" ht="17.25" thickBot="1" x14ac:dyDescent="0.35">
      <c r="A8" s="48" t="s">
        <v>11</v>
      </c>
      <c r="B8" s="49">
        <v>62878.51830775955</v>
      </c>
      <c r="C8" s="60">
        <v>31171.299366501302</v>
      </c>
      <c r="D8" s="49">
        <v>31707.218941258252</v>
      </c>
      <c r="E8" s="54">
        <v>3.1119922034267726</v>
      </c>
      <c r="F8" s="54">
        <v>2.0171927248991386</v>
      </c>
      <c r="G8" s="49">
        <v>45881.057551019112</v>
      </c>
      <c r="H8" s="60">
        <v>37039.714999999997</v>
      </c>
      <c r="I8" s="49">
        <v>8841.34255101911</v>
      </c>
      <c r="J8" s="56">
        <v>1.2386989897470624</v>
      </c>
    </row>
    <row r="9" spans="1:10" ht="17.25" thickBot="1" x14ac:dyDescent="0.35">
      <c r="A9" s="48" t="s">
        <v>12</v>
      </c>
      <c r="B9" s="49">
        <v>13988.526944042578</v>
      </c>
      <c r="C9" s="60">
        <v>2817.8981522964723</v>
      </c>
      <c r="D9" s="49">
        <v>11170.628791746107</v>
      </c>
      <c r="E9" s="54">
        <v>8.8315499388164422</v>
      </c>
      <c r="F9" s="54">
        <v>4.9641705228567252</v>
      </c>
      <c r="G9" s="49">
        <v>9952.2085477851178</v>
      </c>
      <c r="H9" s="60">
        <v>5318.2518003670966</v>
      </c>
      <c r="I9" s="49">
        <v>4633.9567474180221</v>
      </c>
      <c r="J9" s="56">
        <v>1.8713308285061192</v>
      </c>
    </row>
    <row r="10" spans="1:10" ht="17.25" thickBot="1" x14ac:dyDescent="0.35">
      <c r="A10" s="48" t="s">
        <v>13</v>
      </c>
      <c r="B10" s="49">
        <v>241869.91653093239</v>
      </c>
      <c r="C10" s="60">
        <v>18569.965108481741</v>
      </c>
      <c r="D10" s="49">
        <v>223299.95142245066</v>
      </c>
      <c r="E10" s="54">
        <v>22.527935005619387</v>
      </c>
      <c r="F10" s="54">
        <v>13.024791113929421</v>
      </c>
      <c r="G10" s="49">
        <v>157737.33576127718</v>
      </c>
      <c r="H10" s="60">
        <v>18368.653482595546</v>
      </c>
      <c r="I10" s="49">
        <v>139368.68227868163</v>
      </c>
      <c r="J10" s="56">
        <v>8.5873107634555055</v>
      </c>
    </row>
    <row r="11" spans="1:10" ht="17.25" thickBot="1" x14ac:dyDescent="0.35">
      <c r="A11" s="48" t="s">
        <v>14</v>
      </c>
      <c r="B11" s="49">
        <v>665306.26063775027</v>
      </c>
      <c r="C11" s="60">
        <v>103077.00145884752</v>
      </c>
      <c r="D11" s="49">
        <v>562229.25917890272</v>
      </c>
      <c r="E11" s="54">
        <v>9.3646430863063514</v>
      </c>
      <c r="F11" s="54">
        <v>6.4544588144947852</v>
      </c>
      <c r="G11" s="49">
        <v>497759.092688262</v>
      </c>
      <c r="H11" s="60">
        <v>55838.620469803071</v>
      </c>
      <c r="I11" s="49">
        <v>441920.47221845889</v>
      </c>
      <c r="J11" s="56">
        <v>8.9142440930725488</v>
      </c>
    </row>
    <row r="12" spans="1:10" ht="17.25" thickBot="1" x14ac:dyDescent="0.35">
      <c r="A12" s="48" t="s">
        <v>15</v>
      </c>
      <c r="B12" s="49">
        <v>26388.963977894004</v>
      </c>
      <c r="C12" s="60">
        <v>31000.687858780711</v>
      </c>
      <c r="D12" s="49">
        <v>-4611.7238808867078</v>
      </c>
      <c r="E12" s="54">
        <v>1.1756190785524518</v>
      </c>
      <c r="F12" s="54">
        <v>0.85123801439842983</v>
      </c>
      <c r="G12" s="49">
        <v>21724.785111789799</v>
      </c>
      <c r="H12" s="60">
        <v>28114.863938767612</v>
      </c>
      <c r="I12" s="49">
        <v>-6390.0788269778113</v>
      </c>
      <c r="J12" s="56">
        <v>0.77271528537733647</v>
      </c>
    </row>
    <row r="13" spans="1:10" ht="17.25" thickBot="1" x14ac:dyDescent="0.35">
      <c r="A13" s="48" t="s">
        <v>16</v>
      </c>
      <c r="B13" s="49">
        <v>11897.346533443168</v>
      </c>
      <c r="C13" s="60">
        <v>15313.910178815384</v>
      </c>
      <c r="D13" s="49">
        <v>-3416.5636453722154</v>
      </c>
      <c r="E13" s="54">
        <v>1.4955049795673361</v>
      </c>
      <c r="F13" s="54">
        <v>0.7768980224202604</v>
      </c>
      <c r="G13" s="49">
        <v>8341.8547238215378</v>
      </c>
      <c r="H13" s="60">
        <v>17279.594073879241</v>
      </c>
      <c r="I13" s="49">
        <v>-8937.7393500577036</v>
      </c>
      <c r="J13" s="56">
        <v>0.48275756294712563</v>
      </c>
    </row>
    <row r="14" spans="1:10" ht="17.25" thickBot="1" x14ac:dyDescent="0.35">
      <c r="A14" s="48" t="s">
        <v>102</v>
      </c>
      <c r="B14" s="49"/>
      <c r="C14" s="60">
        <v>1197.048</v>
      </c>
      <c r="D14" s="49"/>
      <c r="E14" s="54"/>
      <c r="F14" s="54"/>
      <c r="G14" s="49"/>
      <c r="H14" s="60">
        <v>1197.048</v>
      </c>
      <c r="I14" s="49"/>
      <c r="J14" s="56"/>
    </row>
    <row r="15" spans="1:10" ht="17.25" thickBot="1" x14ac:dyDescent="0.35">
      <c r="A15" s="50" t="s">
        <v>17</v>
      </c>
      <c r="B15" s="51">
        <v>1095460.6527699754</v>
      </c>
      <c r="C15" s="65">
        <v>224406.43492633235</v>
      </c>
      <c r="D15" s="51">
        <v>871054.21784364304</v>
      </c>
      <c r="E15" s="55">
        <v>7.6216240795496919</v>
      </c>
      <c r="F15" s="55">
        <v>4.8815919789893316</v>
      </c>
      <c r="G15" s="51">
        <v>795363.88334086689</v>
      </c>
      <c r="H15" s="65">
        <v>182258.53900596875</v>
      </c>
      <c r="I15" s="51">
        <v>613105.34433489828</v>
      </c>
      <c r="J15" s="57">
        <v>4.3639320696783361</v>
      </c>
    </row>
    <row r="16" spans="1:10" ht="17.25" thickBot="1" x14ac:dyDescent="0.35">
      <c r="A16" s="48" t="s">
        <v>18</v>
      </c>
      <c r="B16" s="49">
        <v>20208.509231109838</v>
      </c>
      <c r="C16" s="60">
        <v>10174.462999607998</v>
      </c>
      <c r="D16" s="49">
        <v>10034.046231501839</v>
      </c>
      <c r="E16" s="54">
        <v>4.2361021945499946</v>
      </c>
      <c r="F16" s="54">
        <v>1.9861990978677135</v>
      </c>
      <c r="G16" s="49">
        <v>12335.9396379722</v>
      </c>
      <c r="H16" s="60">
        <v>10174.463</v>
      </c>
      <c r="I16" s="49">
        <v>2161.4766379722005</v>
      </c>
      <c r="J16" s="56">
        <v>1.2124413483023331</v>
      </c>
    </row>
    <row r="17" spans="1:10" ht="17.25" thickBot="1" x14ac:dyDescent="0.35">
      <c r="A17" s="48" t="s">
        <v>19</v>
      </c>
      <c r="B17" s="49">
        <v>6719.6130149195396</v>
      </c>
      <c r="C17" s="60">
        <v>2048.6152400000001</v>
      </c>
      <c r="D17" s="49">
        <v>4670.9977749195396</v>
      </c>
      <c r="E17" s="54">
        <v>5.7522936190501692</v>
      </c>
      <c r="F17" s="54">
        <v>3.2800756743953245</v>
      </c>
      <c r="G17" s="49">
        <v>4947.5048977341194</v>
      </c>
      <c r="H17" s="60">
        <v>322.58499999999998</v>
      </c>
      <c r="I17" s="49">
        <v>4624.9198977341193</v>
      </c>
      <c r="J17" s="56">
        <v>15.337058132690979</v>
      </c>
    </row>
    <row r="18" spans="1:10" ht="17.25" thickBot="1" x14ac:dyDescent="0.35">
      <c r="A18" s="48" t="s">
        <v>20</v>
      </c>
      <c r="B18" s="49">
        <v>210599.40026795794</v>
      </c>
      <c r="C18" s="60">
        <v>85087.516212872404</v>
      </c>
      <c r="D18" s="49">
        <v>125511.88405508555</v>
      </c>
      <c r="E18" s="54">
        <v>4.1012577204731366</v>
      </c>
      <c r="F18" s="54">
        <v>2.4750916425986542</v>
      </c>
      <c r="G18" s="49">
        <v>148331.58252062611</v>
      </c>
      <c r="H18" s="60">
        <v>71041.331999999995</v>
      </c>
      <c r="I18" s="49">
        <v>77290.250520626098</v>
      </c>
      <c r="J18" s="56">
        <v>2.0879617307939284</v>
      </c>
    </row>
    <row r="19" spans="1:10" ht="17.25" thickBot="1" x14ac:dyDescent="0.35">
      <c r="A19" s="48" t="s">
        <v>21</v>
      </c>
      <c r="B19" s="49">
        <v>349251.83568473713</v>
      </c>
      <c r="C19" s="60">
        <v>49411.022003408405</v>
      </c>
      <c r="D19" s="49">
        <v>299840.81368132879</v>
      </c>
      <c r="E19" s="54">
        <v>11.86234402258061</v>
      </c>
      <c r="F19" s="54">
        <v>7.0682981554327196</v>
      </c>
      <c r="G19" s="49">
        <v>227098.05618192803</v>
      </c>
      <c r="H19" s="60">
        <v>44530.83</v>
      </c>
      <c r="I19" s="49">
        <v>182567.22618192804</v>
      </c>
      <c r="J19" s="56">
        <v>5.0997939221417621</v>
      </c>
    </row>
    <row r="20" spans="1:10" ht="17.25" thickBot="1" x14ac:dyDescent="0.35">
      <c r="A20" s="48" t="s">
        <v>22</v>
      </c>
      <c r="B20" s="49">
        <v>8352.1067875361732</v>
      </c>
      <c r="C20" s="60">
        <v>7813.8994373599999</v>
      </c>
      <c r="D20" s="49">
        <v>538.20735017617324</v>
      </c>
      <c r="E20" s="54">
        <v>1.6264989312043594</v>
      </c>
      <c r="F20" s="54">
        <v>1.0688782028090718</v>
      </c>
      <c r="G20" s="49">
        <v>6160.0771905217134</v>
      </c>
      <c r="H20" s="60">
        <v>2666.174</v>
      </c>
      <c r="I20" s="49">
        <v>3493.9031905217134</v>
      </c>
      <c r="J20" s="56">
        <v>2.3104558031552753</v>
      </c>
    </row>
    <row r="21" spans="1:10" ht="17.25" thickBot="1" x14ac:dyDescent="0.35">
      <c r="A21" s="48" t="s">
        <v>23</v>
      </c>
      <c r="B21" s="49">
        <v>226248.30627049212</v>
      </c>
      <c r="C21" s="60">
        <v>74949.515131708002</v>
      </c>
      <c r="D21" s="49">
        <v>151298.79113878412</v>
      </c>
      <c r="E21" s="54">
        <v>4.9602878352093782</v>
      </c>
      <c r="F21" s="54">
        <v>3.0186760497770844</v>
      </c>
      <c r="G21" s="49">
        <v>144678.79300037742</v>
      </c>
      <c r="H21" s="60">
        <v>87377.33030966259</v>
      </c>
      <c r="I21" s="49">
        <v>57301.462690714819</v>
      </c>
      <c r="J21" s="56">
        <v>1.6557932416524994</v>
      </c>
    </row>
    <row r="22" spans="1:10" ht="17.25" thickBot="1" x14ac:dyDescent="0.35">
      <c r="A22" s="48" t="s">
        <v>24</v>
      </c>
      <c r="B22" s="49">
        <v>59208.448167328155</v>
      </c>
      <c r="C22" s="60">
        <v>29634.849446307802</v>
      </c>
      <c r="D22" s="49">
        <v>29573.598721020357</v>
      </c>
      <c r="E22" s="54">
        <v>3.6499842817504047</v>
      </c>
      <c r="F22" s="54">
        <v>1.9979331521356833</v>
      </c>
      <c r="G22" s="49">
        <v>40272.534287473361</v>
      </c>
      <c r="H22" s="60">
        <v>28119.404999999999</v>
      </c>
      <c r="I22" s="49">
        <v>12153.129287473359</v>
      </c>
      <c r="J22" s="56">
        <v>1.4321972419926154</v>
      </c>
    </row>
    <row r="23" spans="1:10" ht="17.25" thickBot="1" x14ac:dyDescent="0.35">
      <c r="A23" s="48" t="s">
        <v>103</v>
      </c>
      <c r="B23" s="49"/>
      <c r="C23" s="60">
        <v>8832.5429999999997</v>
      </c>
      <c r="D23" s="49"/>
      <c r="E23" s="54"/>
      <c r="F23" s="54"/>
      <c r="G23" s="49"/>
      <c r="H23" s="68">
        <v>8832.5429999999997</v>
      </c>
      <c r="I23" s="58"/>
      <c r="J23" s="59"/>
    </row>
    <row r="24" spans="1:10" ht="17.25" thickBot="1" x14ac:dyDescent="0.35">
      <c r="A24" s="50" t="s">
        <v>26</v>
      </c>
      <c r="B24" s="51">
        <v>880588.21942408092</v>
      </c>
      <c r="C24" s="65">
        <v>267952.4234712646</v>
      </c>
      <c r="D24" s="51">
        <v>612635.79595281638</v>
      </c>
      <c r="E24" s="55">
        <v>5.5331758467402805</v>
      </c>
      <c r="F24" s="55">
        <v>3.2863603471700484</v>
      </c>
      <c r="G24" s="51">
        <v>583824.48771663301</v>
      </c>
      <c r="H24" s="65">
        <v>253064.66230966258</v>
      </c>
      <c r="I24" s="51">
        <v>330759.8254069704</v>
      </c>
      <c r="J24" s="57">
        <v>2.3070170382075554</v>
      </c>
    </row>
    <row r="25" spans="1:10" ht="17.25" thickBot="1" x14ac:dyDescent="0.35">
      <c r="A25" s="48" t="s">
        <v>27</v>
      </c>
      <c r="B25" s="49">
        <v>19.185937618088168</v>
      </c>
      <c r="C25" s="60">
        <v>37.253599999999999</v>
      </c>
      <c r="D25" s="49">
        <v>-18.067662381911827</v>
      </c>
      <c r="E25" s="54">
        <v>1.0219029481829405</v>
      </c>
      <c r="F25" s="54">
        <v>0.5150089553248054</v>
      </c>
      <c r="G25" s="49">
        <v>12.7651811623229</v>
      </c>
      <c r="H25" s="60">
        <v>19.5</v>
      </c>
      <c r="I25" s="49">
        <v>-6.7348188376770999</v>
      </c>
      <c r="J25" s="56">
        <v>0.65462467499091792</v>
      </c>
    </row>
    <row r="26" spans="1:10" ht="17.25" thickBot="1" x14ac:dyDescent="0.35">
      <c r="A26" s="48" t="s">
        <v>32</v>
      </c>
      <c r="B26" s="49">
        <v>55.949369317376799</v>
      </c>
      <c r="C26" s="60">
        <v>39.930119999999995</v>
      </c>
      <c r="D26" s="49">
        <v>16.019249317376801</v>
      </c>
      <c r="E26" s="54">
        <v>2.6802669201674161</v>
      </c>
      <c r="F26" s="54">
        <v>1.4011820980597305</v>
      </c>
      <c r="G26" s="49">
        <v>38.384744879149302</v>
      </c>
      <c r="H26" s="60">
        <v>20.757000000000001</v>
      </c>
      <c r="I26" s="49">
        <v>17.627744879149301</v>
      </c>
      <c r="J26" s="56">
        <v>1.8492433819506335</v>
      </c>
    </row>
    <row r="27" spans="1:10" ht="17.25" thickBot="1" x14ac:dyDescent="0.35">
      <c r="A27" s="50" t="s">
        <v>35</v>
      </c>
      <c r="B27" s="51">
        <v>75.135306935464968</v>
      </c>
      <c r="C27" s="65">
        <v>77.183720000000008</v>
      </c>
      <c r="D27" s="51">
        <v>-2.0484130645350271</v>
      </c>
      <c r="E27" s="55">
        <v>1.8798386942835004</v>
      </c>
      <c r="F27" s="55">
        <v>0.97346055535370624</v>
      </c>
      <c r="G27" s="51">
        <v>51.149926041472199</v>
      </c>
      <c r="H27" s="65">
        <v>40.256999999999998</v>
      </c>
      <c r="I27" s="51">
        <v>10.892926041472201</v>
      </c>
      <c r="J27" s="57">
        <v>1.2705846446946421</v>
      </c>
    </row>
    <row r="28" spans="1:10" ht="17.25" thickBot="1" x14ac:dyDescent="0.35">
      <c r="A28" s="48" t="s">
        <v>36</v>
      </c>
      <c r="B28" s="49">
        <v>85687.442670494303</v>
      </c>
      <c r="C28" s="60">
        <v>38837.487420000005</v>
      </c>
      <c r="D28" s="49">
        <v>46849.955250494299</v>
      </c>
      <c r="E28" s="54">
        <v>3.7531859459764183</v>
      </c>
      <c r="F28" s="54">
        <v>2.2063075745308938</v>
      </c>
      <c r="G28" s="49">
        <v>59130.339879861604</v>
      </c>
      <c r="H28" s="60">
        <v>38837.487420000005</v>
      </c>
      <c r="I28" s="49">
        <v>20292.852459861599</v>
      </c>
      <c r="J28" s="56">
        <v>1.5225068305889289</v>
      </c>
    </row>
    <row r="29" spans="1:10" ht="17.25" thickBot="1" x14ac:dyDescent="0.35">
      <c r="A29" s="48" t="s">
        <v>104</v>
      </c>
      <c r="B29" s="49"/>
      <c r="C29" s="49">
        <v>38396.928999999996</v>
      </c>
      <c r="D29" s="49"/>
      <c r="E29" s="54"/>
      <c r="F29" s="54"/>
      <c r="G29" s="49"/>
      <c r="H29" s="49">
        <v>38396.928999999996</v>
      </c>
      <c r="I29" s="49"/>
      <c r="J29" s="56"/>
    </row>
    <row r="30" spans="1:10" ht="17.25" thickBot="1" x14ac:dyDescent="0.35">
      <c r="A30" s="50" t="s">
        <v>105</v>
      </c>
      <c r="B30" s="51">
        <v>1345224.1627978482</v>
      </c>
      <c r="C30" s="51">
        <v>394201.96657214343</v>
      </c>
      <c r="D30" s="51">
        <v>951022.19622570474</v>
      </c>
      <c r="E30" s="55">
        <v>5.5627801170907372</v>
      </c>
      <c r="F30" s="55">
        <v>3.4125252456132964</v>
      </c>
      <c r="G30" s="51">
        <v>950678.33543218719</v>
      </c>
      <c r="H30" s="51">
        <v>366264.39797935355</v>
      </c>
      <c r="I30" s="51">
        <v>584413.93745283363</v>
      </c>
      <c r="J30" s="57">
        <v>2.5956067274815426</v>
      </c>
    </row>
    <row r="31" spans="1:10" ht="17.25" thickBot="1" x14ac:dyDescent="0.35">
      <c r="A31" s="50" t="s">
        <v>106</v>
      </c>
      <c r="B31" s="51">
        <v>1976124.0075009919</v>
      </c>
      <c r="C31" s="51">
        <v>530832.97111759696</v>
      </c>
      <c r="D31" s="51">
        <v>1445291.0363833946</v>
      </c>
      <c r="E31" s="55">
        <v>6.0156519348669901</v>
      </c>
      <c r="F31" s="55">
        <v>3.7226851288843839</v>
      </c>
      <c r="G31" s="51">
        <v>1379239.5209835412</v>
      </c>
      <c r="H31" s="51">
        <v>473760.38731563138</v>
      </c>
      <c r="I31" s="51">
        <v>905479.13366790989</v>
      </c>
      <c r="J31" s="57">
        <v>2.9112596956415779</v>
      </c>
    </row>
    <row r="32" spans="1:10" ht="17.25" thickBot="1" x14ac:dyDescent="0.35">
      <c r="A32" s="50" t="s">
        <v>107</v>
      </c>
      <c r="B32" s="51">
        <v>1259461.5848204184</v>
      </c>
      <c r="C32" s="51">
        <v>355287.29543214344</v>
      </c>
      <c r="D32" s="51">
        <v>904174.28938827489</v>
      </c>
      <c r="E32" s="55">
        <v>5.7613712452181973</v>
      </c>
      <c r="F32" s="55">
        <v>3.5449102768746874</v>
      </c>
      <c r="G32" s="51">
        <v>891496.84562628402</v>
      </c>
      <c r="H32" s="51">
        <v>327386.65355935349</v>
      </c>
      <c r="I32" s="51">
        <v>564110.19206693058</v>
      </c>
      <c r="J32" s="57">
        <v>2.7230702166197509</v>
      </c>
    </row>
    <row r="33" spans="1:10" ht="17.25" thickBot="1" x14ac:dyDescent="0.35">
      <c r="A33" s="50" t="s">
        <v>108</v>
      </c>
      <c r="B33" s="51">
        <v>2061811.4501714865</v>
      </c>
      <c r="C33" s="51">
        <v>569670.45853759709</v>
      </c>
      <c r="D33" s="51">
        <v>1492140.9916338893</v>
      </c>
      <c r="E33" s="55">
        <v>5.8614398583228962</v>
      </c>
      <c r="F33" s="55">
        <v>3.6193055463405446</v>
      </c>
      <c r="G33" s="51">
        <v>1438369.8608634032</v>
      </c>
      <c r="H33" s="51">
        <v>512597.87473563134</v>
      </c>
      <c r="I33" s="51">
        <v>925771.98612777179</v>
      </c>
      <c r="J33" s="57">
        <v>2.80603945462168</v>
      </c>
    </row>
    <row r="34" spans="1:10" x14ac:dyDescent="0.3">
      <c r="B34" s="67"/>
    </row>
    <row r="35" spans="1:10" x14ac:dyDescent="0.3">
      <c r="D35" s="67"/>
    </row>
  </sheetData>
  <mergeCells count="3">
    <mergeCell ref="A2:A3"/>
    <mergeCell ref="B2:F2"/>
    <mergeCell ref="G2:J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A0E95-7EC1-4D58-887E-5F5D876F2AC5}">
  <dimension ref="B3"/>
  <sheetViews>
    <sheetView topLeftCell="XEB1" workbookViewId="0">
      <selection activeCell="A2" sqref="A2:U14"/>
    </sheetView>
  </sheetViews>
  <sheetFormatPr defaultRowHeight="15" x14ac:dyDescent="0.25"/>
  <cols>
    <col min="1" max="1" width="19.7109375" customWidth="1"/>
    <col min="2" max="2" width="20.140625" bestFit="1" customWidth="1"/>
  </cols>
  <sheetData>
    <row r="3" spans="2:2" x14ac:dyDescent="0.25">
      <c r="B3" s="7"/>
    </row>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2881B-9B70-48B0-A0AA-707A9C355601}">
  <sheetPr codeName="Sheet1"/>
  <dimension ref="A1:G12"/>
  <sheetViews>
    <sheetView workbookViewId="0">
      <pane xSplit="1" ySplit="2" topLeftCell="B3" activePane="bottomRight" state="frozen"/>
      <selection pane="topRight" activeCell="A2" sqref="A2:U14"/>
      <selection pane="bottomLeft" activeCell="A2" sqref="A2:U14"/>
      <selection pane="bottomRight" activeCell="A2" sqref="A2:U14"/>
    </sheetView>
  </sheetViews>
  <sheetFormatPr defaultColWidth="8.7109375" defaultRowHeight="15" x14ac:dyDescent="0.25"/>
  <cols>
    <col min="1" max="1" width="28.5703125" bestFit="1" customWidth="1"/>
    <col min="2" max="2" width="34.28515625" customWidth="1"/>
    <col min="3" max="3" width="44.5703125" customWidth="1"/>
    <col min="4" max="4" width="12.140625" customWidth="1"/>
    <col min="5" max="5" width="8" customWidth="1"/>
    <col min="6" max="6" width="20.28515625" bestFit="1" customWidth="1"/>
  </cols>
  <sheetData>
    <row r="1" spans="1:7" ht="26.25" x14ac:dyDescent="0.25">
      <c r="A1" s="1" t="s">
        <v>131</v>
      </c>
      <c r="C1" s="1"/>
    </row>
    <row r="2" spans="1:7" ht="15.75" thickBot="1" x14ac:dyDescent="0.3">
      <c r="A2" s="6" t="s">
        <v>132</v>
      </c>
      <c r="B2" s="6" t="s">
        <v>133</v>
      </c>
      <c r="C2" s="6" t="s">
        <v>134</v>
      </c>
      <c r="D2" s="6" t="s">
        <v>135</v>
      </c>
    </row>
    <row r="3" spans="1:7" ht="15.75" thickTop="1" x14ac:dyDescent="0.25">
      <c r="A3" s="34" t="s">
        <v>136</v>
      </c>
      <c r="B3" s="35" t="s">
        <v>137</v>
      </c>
      <c r="C3" s="35" t="s">
        <v>138</v>
      </c>
      <c r="D3" s="36" t="s">
        <v>135</v>
      </c>
    </row>
    <row r="4" spans="1:7" ht="30" x14ac:dyDescent="0.25">
      <c r="A4" s="34" t="s">
        <v>139</v>
      </c>
      <c r="B4" s="35" t="s">
        <v>140</v>
      </c>
      <c r="C4" s="35" t="s">
        <v>141</v>
      </c>
      <c r="D4" s="36" t="str">
        <f ca="1">IF(ISERR(INDIRECT("'"&amp;A4&amp;"'"&amp;"!A1")),"***Error***",HYPERLINK("#'"&amp;A4&amp;"'!A1", "Link"))</f>
        <v>Link</v>
      </c>
      <c r="F4" s="37"/>
      <c r="G4" s="33"/>
    </row>
    <row r="5" spans="1:7" ht="30" x14ac:dyDescent="0.25">
      <c r="A5" s="34" t="s">
        <v>142</v>
      </c>
      <c r="B5" s="35"/>
      <c r="C5" s="35" t="s">
        <v>143</v>
      </c>
      <c r="D5" s="36" t="s">
        <v>135</v>
      </c>
    </row>
    <row r="6" spans="1:7" x14ac:dyDescent="0.25">
      <c r="A6" s="34" t="s">
        <v>144</v>
      </c>
      <c r="B6" s="35"/>
      <c r="C6" s="35" t="s">
        <v>145</v>
      </c>
      <c r="D6" s="36" t="s">
        <v>135</v>
      </c>
    </row>
    <row r="7" spans="1:7" x14ac:dyDescent="0.25">
      <c r="A7" s="34" t="s">
        <v>146</v>
      </c>
      <c r="B7" s="35" t="s">
        <v>147</v>
      </c>
      <c r="C7" s="35" t="s">
        <v>148</v>
      </c>
      <c r="D7" s="36" t="s">
        <v>135</v>
      </c>
    </row>
    <row r="8" spans="1:7" x14ac:dyDescent="0.25">
      <c r="A8" s="34" t="s">
        <v>149</v>
      </c>
      <c r="B8" s="35"/>
      <c r="C8" s="35" t="s">
        <v>150</v>
      </c>
      <c r="D8" s="36" t="s">
        <v>135</v>
      </c>
    </row>
    <row r="10" spans="1:7" x14ac:dyDescent="0.25">
      <c r="A10" s="2"/>
    </row>
    <row r="12" spans="1:7" x14ac:dyDescent="0.25">
      <c r="A12" s="2"/>
    </row>
  </sheetData>
  <phoneticPr fontId="6" type="noConversion"/>
  <hyperlinks>
    <hyperlink ref="D3" location="'Change Log'!A1" display="Link" xr:uid="{9922136A-EAAE-47BE-BF2F-8B760BA22C1C}"/>
    <hyperlink ref="D5" location="'Additional Tables'!A1" display="Link" xr:uid="{48482DEE-4B7C-4E3A-8CB8-C595A4A18E3F}"/>
    <hyperlink ref="D6" location="'Text Boxes'!A1" display="Link" xr:uid="{1737443F-BAB5-4B05-92AA-DC4310931149}"/>
    <hyperlink ref="D7" location="Charts!A1" display="Link" xr:uid="{BA10CFA2-3CD7-425E-874E-2D20AF98D391}"/>
    <hyperlink ref="D8" location="'Drop Downs'!A1" display="Link" xr:uid="{2409D060-9305-4276-A354-01DF1C73D099}"/>
  </hyperlinks>
  <pageMargins left="0.7" right="0.7" top="0.75" bottom="0.75" header="0.3" footer="0.3"/>
  <pageSetup orientation="portrait" r:id="rId1"/>
  <legacyDrawing r:id="rId2"/>
  <tableParts count="1">
    <tablePart r:id="rId3"/>
  </tablePart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97C84-5EF4-4D43-87D1-0EF0AAD2A36A}">
  <dimension ref="A1:D2"/>
  <sheetViews>
    <sheetView workbookViewId="0">
      <selection activeCell="A2" sqref="A2:U14"/>
    </sheetView>
  </sheetViews>
  <sheetFormatPr defaultRowHeight="15" x14ac:dyDescent="0.25"/>
  <cols>
    <col min="1" max="2" width="16.42578125" customWidth="1"/>
    <col min="3" max="3" width="20.28515625" customWidth="1"/>
    <col min="4" max="4" width="49.28515625" customWidth="1"/>
  </cols>
  <sheetData>
    <row r="1" spans="1:4" x14ac:dyDescent="0.25">
      <c r="A1" t="s">
        <v>151</v>
      </c>
      <c r="B1" t="s">
        <v>152</v>
      </c>
      <c r="C1" t="s">
        <v>132</v>
      </c>
      <c r="D1" t="s">
        <v>153</v>
      </c>
    </row>
    <row r="2" spans="1:4" x14ac:dyDescent="0.25">
      <c r="A2" s="11" t="s">
        <v>154</v>
      </c>
      <c r="B2" s="32">
        <v>45789</v>
      </c>
      <c r="C2" s="11" t="s">
        <v>139</v>
      </c>
      <c r="D2" s="11" t="s">
        <v>155</v>
      </c>
    </row>
  </sheetData>
  <pageMargins left="0.7" right="0.7" top="0.75" bottom="0.75" header="0.3" footer="0.3"/>
  <drawing r:id="rId1"/>
  <legacyDrawing r:id="rId2"/>
  <tableParts count="1">
    <tablePart r:id="rId3"/>
  </tablePart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AB8D3-A84E-4AE4-9D96-B3C0C1964E25}">
  <dimension ref="A1:H77"/>
  <sheetViews>
    <sheetView workbookViewId="0">
      <selection activeCell="A2" sqref="A2:U14"/>
    </sheetView>
  </sheetViews>
  <sheetFormatPr defaultRowHeight="15" x14ac:dyDescent="0.25"/>
  <cols>
    <col min="1" max="8" width="10.5703125" customWidth="1"/>
    <col min="11" max="19" width="10.5703125" customWidth="1"/>
  </cols>
  <sheetData>
    <row r="1" spans="1:8" ht="26.25" x14ac:dyDescent="0.25">
      <c r="A1" s="1" t="s">
        <v>156</v>
      </c>
    </row>
    <row r="2" spans="1:8" x14ac:dyDescent="0.25">
      <c r="A2" t="s">
        <v>157</v>
      </c>
      <c r="B2" t="s">
        <v>158</v>
      </c>
      <c r="C2" t="s">
        <v>159</v>
      </c>
      <c r="D2" t="s">
        <v>160</v>
      </c>
      <c r="E2" t="s">
        <v>161</v>
      </c>
      <c r="F2" t="s">
        <v>162</v>
      </c>
      <c r="G2" t="s">
        <v>163</v>
      </c>
      <c r="H2" t="s">
        <v>164</v>
      </c>
    </row>
    <row r="18" spans="1:8" x14ac:dyDescent="0.25">
      <c r="A18" s="11" t="s">
        <v>165</v>
      </c>
    </row>
    <row r="21" spans="1:8" ht="26.25" x14ac:dyDescent="0.25">
      <c r="A21" s="1" t="s">
        <v>166</v>
      </c>
    </row>
    <row r="22" spans="1:8" x14ac:dyDescent="0.25">
      <c r="A22" t="s">
        <v>157</v>
      </c>
      <c r="B22" t="s">
        <v>158</v>
      </c>
      <c r="C22" t="s">
        <v>159</v>
      </c>
      <c r="D22" t="s">
        <v>160</v>
      </c>
      <c r="E22" t="s">
        <v>161</v>
      </c>
      <c r="F22" t="s">
        <v>162</v>
      </c>
      <c r="G22" t="s">
        <v>163</v>
      </c>
      <c r="H22" t="s">
        <v>164</v>
      </c>
    </row>
    <row r="38" spans="1:8" x14ac:dyDescent="0.25">
      <c r="A38" s="11" t="s">
        <v>165</v>
      </c>
    </row>
    <row r="41" spans="1:8" ht="26.25" x14ac:dyDescent="0.25">
      <c r="A41" s="1" t="s">
        <v>167</v>
      </c>
    </row>
    <row r="42" spans="1:8" x14ac:dyDescent="0.25">
      <c r="A42" t="s">
        <v>157</v>
      </c>
      <c r="B42" t="s">
        <v>158</v>
      </c>
      <c r="C42" t="s">
        <v>159</v>
      </c>
      <c r="D42" t="s">
        <v>160</v>
      </c>
      <c r="E42" t="s">
        <v>161</v>
      </c>
      <c r="F42" t="s">
        <v>162</v>
      </c>
      <c r="G42" t="s">
        <v>163</v>
      </c>
      <c r="H42" t="s">
        <v>164</v>
      </c>
    </row>
    <row r="58" spans="1:8" x14ac:dyDescent="0.25">
      <c r="A58" s="11" t="s">
        <v>165</v>
      </c>
    </row>
    <row r="60" spans="1:8" ht="26.25" x14ac:dyDescent="0.25">
      <c r="A60" s="1" t="s">
        <v>168</v>
      </c>
    </row>
    <row r="61" spans="1:8" ht="15.75" thickBot="1" x14ac:dyDescent="0.3">
      <c r="A61" t="s">
        <v>157</v>
      </c>
      <c r="B61" t="s">
        <v>158</v>
      </c>
      <c r="C61" t="s">
        <v>159</v>
      </c>
      <c r="D61" s="31" t="s">
        <v>160</v>
      </c>
      <c r="E61" s="31" t="s">
        <v>161</v>
      </c>
      <c r="F61" t="s">
        <v>162</v>
      </c>
      <c r="G61" t="s">
        <v>163</v>
      </c>
      <c r="H61" t="s">
        <v>164</v>
      </c>
    </row>
    <row r="62" spans="1:8" ht="15.75" thickTop="1" x14ac:dyDescent="0.25"/>
    <row r="77" spans="1:1" x14ac:dyDescent="0.25">
      <c r="A77" s="11" t="s">
        <v>165</v>
      </c>
    </row>
  </sheetData>
  <pageMargins left="0.7" right="0.7" top="0.75" bottom="0.75" header="0.3" footer="0.3"/>
  <drawing r:id="rId1"/>
  <legacyDrawing r:id="rId2"/>
  <tableParts count="4">
    <tablePart r:id="rId3"/>
    <tablePart r:id="rId4"/>
    <tablePart r:id="rId5"/>
    <tablePart r:id="rId6"/>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375DF-B439-4C8D-BC9B-7FDC081D0E8C}">
  <dimension ref="A1:E52"/>
  <sheetViews>
    <sheetView zoomScale="80" zoomScaleNormal="80" workbookViewId="0">
      <selection activeCell="A2" sqref="A2:U14"/>
    </sheetView>
  </sheetViews>
  <sheetFormatPr defaultRowHeight="15" x14ac:dyDescent="0.25"/>
  <cols>
    <col min="1" max="1" width="22.7109375" customWidth="1"/>
    <col min="2" max="2" width="25.28515625" customWidth="1"/>
    <col min="3" max="3" width="22.5703125" customWidth="1"/>
    <col min="4" max="4" width="27.85546875" customWidth="1"/>
    <col min="5" max="5" width="30" customWidth="1"/>
  </cols>
  <sheetData>
    <row r="1" spans="1:5" ht="27" thickBot="1" x14ac:dyDescent="0.3">
      <c r="A1" s="1" t="s">
        <v>156</v>
      </c>
    </row>
    <row r="2" spans="1:5" x14ac:dyDescent="0.25">
      <c r="A2" s="120" t="s">
        <v>169</v>
      </c>
      <c r="B2" s="121"/>
      <c r="C2" s="121"/>
      <c r="D2" s="121"/>
      <c r="E2" s="122"/>
    </row>
    <row r="3" spans="1:5" x14ac:dyDescent="0.25">
      <c r="A3" s="123" t="s">
        <v>170</v>
      </c>
      <c r="B3" s="126"/>
      <c r="C3" s="127"/>
      <c r="D3" s="8" t="s">
        <v>171</v>
      </c>
      <c r="E3" s="12" t="s">
        <v>172</v>
      </c>
    </row>
    <row r="4" spans="1:5" x14ac:dyDescent="0.25">
      <c r="A4" s="124"/>
      <c r="B4" s="128" t="s">
        <v>173</v>
      </c>
      <c r="C4" s="129"/>
      <c r="D4" s="8"/>
      <c r="E4" s="13"/>
    </row>
    <row r="5" spans="1:5" x14ac:dyDescent="0.25">
      <c r="A5" s="125"/>
      <c r="B5" s="128" t="s">
        <v>174</v>
      </c>
      <c r="C5" s="129"/>
      <c r="D5" s="8"/>
      <c r="E5" s="24"/>
    </row>
    <row r="6" spans="1:5" x14ac:dyDescent="0.25">
      <c r="A6" s="115" t="s">
        <v>175</v>
      </c>
      <c r="B6" s="130" t="s">
        <v>176</v>
      </c>
      <c r="C6" s="131"/>
      <c r="D6" s="131"/>
      <c r="E6" s="132"/>
    </row>
    <row r="7" spans="1:5" x14ac:dyDescent="0.25">
      <c r="A7" s="116"/>
      <c r="B7" s="128" t="s">
        <v>177</v>
      </c>
      <c r="C7" s="129"/>
      <c r="D7" s="8"/>
      <c r="E7" s="12"/>
    </row>
    <row r="8" spans="1:5" x14ac:dyDescent="0.25">
      <c r="A8" s="116"/>
      <c r="B8" s="9" t="s">
        <v>178</v>
      </c>
      <c r="C8" s="9"/>
      <c r="D8" s="8"/>
      <c r="E8" s="13"/>
    </row>
    <row r="9" spans="1:5" x14ac:dyDescent="0.25">
      <c r="A9" s="116"/>
      <c r="B9" s="133" t="s">
        <v>179</v>
      </c>
      <c r="C9" s="134"/>
      <c r="D9" s="25"/>
      <c r="E9" s="26"/>
    </row>
    <row r="10" spans="1:5" x14ac:dyDescent="0.25">
      <c r="A10" s="116"/>
      <c r="B10" s="135"/>
      <c r="C10" s="10" t="s">
        <v>180</v>
      </c>
      <c r="D10" s="10"/>
      <c r="E10" s="14"/>
    </row>
    <row r="11" spans="1:5" x14ac:dyDescent="0.25">
      <c r="A11" s="116"/>
      <c r="B11" s="136"/>
      <c r="C11" s="10" t="s">
        <v>181</v>
      </c>
      <c r="D11" s="10"/>
      <c r="E11" s="14"/>
    </row>
    <row r="12" spans="1:5" x14ac:dyDescent="0.25">
      <c r="A12" s="116"/>
      <c r="B12" s="136"/>
      <c r="C12" s="10" t="s">
        <v>182</v>
      </c>
      <c r="D12" s="10"/>
      <c r="E12" s="14"/>
    </row>
    <row r="13" spans="1:5" x14ac:dyDescent="0.25">
      <c r="A13" s="116"/>
      <c r="B13" s="136"/>
      <c r="C13" s="10" t="s">
        <v>183</v>
      </c>
      <c r="D13" s="10"/>
      <c r="E13" s="14"/>
    </row>
    <row r="14" spans="1:5" x14ac:dyDescent="0.25">
      <c r="A14" s="116"/>
      <c r="B14" s="137"/>
      <c r="C14" s="10" t="s">
        <v>184</v>
      </c>
      <c r="D14" s="10"/>
      <c r="E14" s="14"/>
    </row>
    <row r="15" spans="1:5" x14ac:dyDescent="0.25">
      <c r="A15" s="116"/>
      <c r="B15" s="133" t="s">
        <v>185</v>
      </c>
      <c r="C15" s="134"/>
      <c r="D15" s="27"/>
      <c r="E15" s="28"/>
    </row>
    <row r="16" spans="1:5" x14ac:dyDescent="0.25">
      <c r="A16" s="116"/>
      <c r="B16" s="138"/>
      <c r="C16" s="10" t="s">
        <v>180</v>
      </c>
      <c r="D16" s="10"/>
      <c r="E16" s="14"/>
    </row>
    <row r="17" spans="1:5" x14ac:dyDescent="0.25">
      <c r="A17" s="116"/>
      <c r="B17" s="139"/>
      <c r="C17" s="10" t="s">
        <v>181</v>
      </c>
      <c r="D17" s="10"/>
      <c r="E17" s="14"/>
    </row>
    <row r="18" spans="1:5" x14ac:dyDescent="0.25">
      <c r="A18" s="116"/>
      <c r="B18" s="139"/>
      <c r="C18" s="10" t="s">
        <v>182</v>
      </c>
      <c r="D18" s="10"/>
      <c r="E18" s="14"/>
    </row>
    <row r="19" spans="1:5" x14ac:dyDescent="0.25">
      <c r="A19" s="116"/>
      <c r="B19" s="139"/>
      <c r="C19" s="10" t="s">
        <v>183</v>
      </c>
      <c r="D19" s="10"/>
      <c r="E19" s="14"/>
    </row>
    <row r="20" spans="1:5" ht="15.75" thickBot="1" x14ac:dyDescent="0.3">
      <c r="A20" s="117"/>
      <c r="B20" s="140"/>
      <c r="C20" s="15" t="s">
        <v>184</v>
      </c>
      <c r="D20" s="15"/>
      <c r="E20" s="16"/>
    </row>
    <row r="21" spans="1:5" x14ac:dyDescent="0.25">
      <c r="A21" s="11" t="s">
        <v>165</v>
      </c>
    </row>
    <row r="24" spans="1:5" ht="27" thickBot="1" x14ac:dyDescent="0.3">
      <c r="A24" s="1" t="s">
        <v>166</v>
      </c>
    </row>
    <row r="25" spans="1:5" x14ac:dyDescent="0.25">
      <c r="A25" s="109"/>
      <c r="B25" s="110"/>
      <c r="C25" s="17" t="s">
        <v>171</v>
      </c>
      <c r="D25" s="18" t="s">
        <v>172</v>
      </c>
    </row>
    <row r="26" spans="1:5" x14ac:dyDescent="0.25">
      <c r="A26" s="111" t="s">
        <v>186</v>
      </c>
      <c r="B26" s="112"/>
      <c r="C26" s="29"/>
      <c r="D26" s="30"/>
    </row>
    <row r="27" spans="1:5" x14ac:dyDescent="0.25">
      <c r="A27" s="111" t="s">
        <v>187</v>
      </c>
      <c r="B27" s="112"/>
      <c r="C27" s="29"/>
      <c r="D27" s="30"/>
    </row>
    <row r="28" spans="1:5" x14ac:dyDescent="0.25">
      <c r="A28" s="113" t="s">
        <v>188</v>
      </c>
      <c r="B28" s="114"/>
      <c r="C28" s="19"/>
      <c r="D28" s="20"/>
    </row>
    <row r="29" spans="1:5" x14ac:dyDescent="0.25">
      <c r="A29" s="115" t="s">
        <v>189</v>
      </c>
      <c r="B29" s="10" t="s">
        <v>156</v>
      </c>
      <c r="C29" s="10"/>
      <c r="D29" s="14"/>
    </row>
    <row r="30" spans="1:5" x14ac:dyDescent="0.25">
      <c r="A30" s="116"/>
      <c r="B30" s="10" t="s">
        <v>166</v>
      </c>
      <c r="C30" s="10"/>
      <c r="D30" s="14"/>
    </row>
    <row r="31" spans="1:5" x14ac:dyDescent="0.25">
      <c r="A31" s="116"/>
      <c r="B31" s="10" t="s">
        <v>167</v>
      </c>
      <c r="C31" s="10"/>
      <c r="D31" s="14"/>
    </row>
    <row r="32" spans="1:5" x14ac:dyDescent="0.25">
      <c r="A32" s="116"/>
      <c r="B32" s="10" t="s">
        <v>168</v>
      </c>
      <c r="C32" s="10"/>
      <c r="D32" s="14"/>
    </row>
    <row r="33" spans="1:4" x14ac:dyDescent="0.25">
      <c r="A33" s="116"/>
      <c r="B33" s="10" t="s">
        <v>190</v>
      </c>
      <c r="C33" s="10"/>
      <c r="D33" s="14"/>
    </row>
    <row r="34" spans="1:4" x14ac:dyDescent="0.25">
      <c r="A34" s="116"/>
      <c r="B34" s="10" t="s">
        <v>191</v>
      </c>
      <c r="C34" s="10"/>
      <c r="D34" s="14"/>
    </row>
    <row r="35" spans="1:4" x14ac:dyDescent="0.25">
      <c r="A35" s="116"/>
      <c r="B35" s="10" t="s">
        <v>192</v>
      </c>
      <c r="C35" s="10"/>
      <c r="D35" s="14"/>
    </row>
    <row r="36" spans="1:4" x14ac:dyDescent="0.25">
      <c r="A36" s="116"/>
      <c r="B36" s="10" t="s">
        <v>193</v>
      </c>
      <c r="C36" s="10"/>
      <c r="D36" s="14"/>
    </row>
    <row r="37" spans="1:4" x14ac:dyDescent="0.25">
      <c r="A37" s="116"/>
      <c r="B37" s="10" t="s">
        <v>194</v>
      </c>
      <c r="C37" s="10"/>
      <c r="D37" s="14"/>
    </row>
    <row r="38" spans="1:4" x14ac:dyDescent="0.25">
      <c r="A38" s="116"/>
      <c r="B38" s="10" t="s">
        <v>195</v>
      </c>
      <c r="C38" s="10"/>
      <c r="D38" s="14"/>
    </row>
    <row r="39" spans="1:4" ht="15.75" thickBot="1" x14ac:dyDescent="0.3">
      <c r="A39" s="117"/>
      <c r="B39" s="15" t="s">
        <v>196</v>
      </c>
      <c r="C39" s="15"/>
      <c r="D39" s="16"/>
    </row>
    <row r="40" spans="1:4" x14ac:dyDescent="0.25">
      <c r="A40" s="11" t="s">
        <v>165</v>
      </c>
    </row>
    <row r="43" spans="1:4" ht="27" thickBot="1" x14ac:dyDescent="0.3">
      <c r="A43" s="1" t="s">
        <v>167</v>
      </c>
    </row>
    <row r="44" spans="1:4" x14ac:dyDescent="0.25">
      <c r="A44" s="23" t="s">
        <v>170</v>
      </c>
      <c r="B44" s="118" t="s">
        <v>197</v>
      </c>
      <c r="C44" s="119"/>
    </row>
    <row r="45" spans="1:4" x14ac:dyDescent="0.25">
      <c r="A45" s="106" t="s">
        <v>198</v>
      </c>
      <c r="B45" s="21" t="s">
        <v>199</v>
      </c>
      <c r="C45" s="14"/>
    </row>
    <row r="46" spans="1:4" x14ac:dyDescent="0.25">
      <c r="A46" s="107"/>
      <c r="B46" s="21" t="s">
        <v>200</v>
      </c>
      <c r="C46" s="14"/>
    </row>
    <row r="47" spans="1:4" x14ac:dyDescent="0.25">
      <c r="A47" s="107"/>
      <c r="B47" s="21" t="s">
        <v>201</v>
      </c>
      <c r="C47" s="14"/>
    </row>
    <row r="48" spans="1:4" x14ac:dyDescent="0.25">
      <c r="A48" s="107"/>
      <c r="B48" s="21" t="s">
        <v>202</v>
      </c>
      <c r="C48" s="14"/>
    </row>
    <row r="49" spans="1:3" x14ac:dyDescent="0.25">
      <c r="A49" s="107"/>
      <c r="B49" s="21" t="s">
        <v>203</v>
      </c>
      <c r="C49" s="14"/>
    </row>
    <row r="50" spans="1:3" x14ac:dyDescent="0.25">
      <c r="A50" s="107"/>
      <c r="B50" s="21" t="s">
        <v>204</v>
      </c>
      <c r="C50" s="14"/>
    </row>
    <row r="51" spans="1:3" ht="15.75" thickBot="1" x14ac:dyDescent="0.3">
      <c r="A51" s="108"/>
      <c r="B51" s="22" t="s">
        <v>205</v>
      </c>
      <c r="C51" s="16"/>
    </row>
    <row r="52" spans="1:3" x14ac:dyDescent="0.25">
      <c r="A52" s="11" t="s">
        <v>165</v>
      </c>
    </row>
  </sheetData>
  <mergeCells count="19">
    <mergeCell ref="A6:A20"/>
    <mergeCell ref="A2:E2"/>
    <mergeCell ref="A3:A5"/>
    <mergeCell ref="B3:C3"/>
    <mergeCell ref="B4:C4"/>
    <mergeCell ref="B5:C5"/>
    <mergeCell ref="B6:E6"/>
    <mergeCell ref="B7:C7"/>
    <mergeCell ref="B9:C9"/>
    <mergeCell ref="B10:B14"/>
    <mergeCell ref="B15:C15"/>
    <mergeCell ref="B16:B20"/>
    <mergeCell ref="A45:A51"/>
    <mergeCell ref="A25:B25"/>
    <mergeCell ref="A26:B26"/>
    <mergeCell ref="A27:B27"/>
    <mergeCell ref="A28:B28"/>
    <mergeCell ref="A29:A39"/>
    <mergeCell ref="B44:C44"/>
  </mergeCells>
  <phoneticPr fontId="6" type="noConversion"/>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8E76B-7039-45A5-B925-A817DD885BBF}">
  <dimension ref="A1"/>
  <sheetViews>
    <sheetView showGridLines="0" workbookViewId="0">
      <selection activeCell="A2" sqref="A2:U14"/>
    </sheetView>
  </sheetViews>
  <sheetFormatPr defaultRowHeight="15" x14ac:dyDescent="0.25"/>
  <sheetData/>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F1C96-D5FF-41DE-B0C3-D2F6644F1853}">
  <dimension ref="A1:L16"/>
  <sheetViews>
    <sheetView showGridLines="0" workbookViewId="0">
      <selection activeCell="A2" sqref="A2:U14"/>
    </sheetView>
  </sheetViews>
  <sheetFormatPr defaultRowHeight="15" x14ac:dyDescent="0.25"/>
  <cols>
    <col min="1" max="1" width="23.140625" customWidth="1"/>
    <col min="2" max="2" width="22.140625" customWidth="1"/>
    <col min="12" max="12" width="36.85546875" customWidth="1"/>
  </cols>
  <sheetData>
    <row r="1" spans="1:12" ht="15.75" thickBot="1" x14ac:dyDescent="0.3">
      <c r="A1" s="3" t="s">
        <v>206</v>
      </c>
      <c r="B1" s="4" t="s">
        <v>207</v>
      </c>
    </row>
    <row r="2" spans="1:12" ht="15.75" thickTop="1" x14ac:dyDescent="0.25">
      <c r="A2" t="s">
        <v>208</v>
      </c>
      <c r="B2" s="5">
        <v>100</v>
      </c>
    </row>
    <row r="3" spans="1:12" x14ac:dyDescent="0.25">
      <c r="A3" t="s">
        <v>209</v>
      </c>
      <c r="B3" s="5">
        <v>200</v>
      </c>
    </row>
    <row r="4" spans="1:12" x14ac:dyDescent="0.25">
      <c r="A4" t="s">
        <v>210</v>
      </c>
      <c r="B4" s="5">
        <v>300</v>
      </c>
    </row>
    <row r="5" spans="1:12" x14ac:dyDescent="0.25">
      <c r="A5" t="s">
        <v>211</v>
      </c>
      <c r="B5" s="5">
        <v>400</v>
      </c>
    </row>
    <row r="6" spans="1:12" x14ac:dyDescent="0.25">
      <c r="A6" t="s">
        <v>212</v>
      </c>
      <c r="B6" s="5">
        <v>500</v>
      </c>
    </row>
    <row r="16" spans="1:12" x14ac:dyDescent="0.25">
      <c r="L16" s="2"/>
    </row>
  </sheetData>
  <pageMargins left="0.7" right="0.7" top="0.75" bottom="0.75" header="0.3" footer="0.3"/>
  <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16B37-081B-4357-ADE2-CA93A44FD856}">
  <dimension ref="A1:F21"/>
  <sheetViews>
    <sheetView showGridLines="0" workbookViewId="0">
      <selection activeCell="D9" sqref="D9"/>
    </sheetView>
  </sheetViews>
  <sheetFormatPr defaultRowHeight="15" x14ac:dyDescent="0.25"/>
  <cols>
    <col min="2" max="2" width="35.7109375" customWidth="1"/>
    <col min="3" max="6" width="12.7109375" customWidth="1"/>
  </cols>
  <sheetData>
    <row r="1" spans="1:6" x14ac:dyDescent="0.25">
      <c r="A1" s="38" t="s">
        <v>44</v>
      </c>
    </row>
    <row r="2" spans="1:6" ht="27" x14ac:dyDescent="0.25">
      <c r="A2" s="98" t="s">
        <v>213</v>
      </c>
      <c r="B2" s="98" t="s">
        <v>45</v>
      </c>
      <c r="C2" s="98" t="s">
        <v>46</v>
      </c>
      <c r="D2" s="100" t="s">
        <v>47</v>
      </c>
      <c r="E2" s="69" t="s">
        <v>48</v>
      </c>
      <c r="F2" s="69" t="s">
        <v>49</v>
      </c>
    </row>
    <row r="3" spans="1:6" ht="28.9" customHeight="1" thickBot="1" x14ac:dyDescent="0.3">
      <c r="A3" s="99"/>
      <c r="B3" s="99"/>
      <c r="C3" s="99"/>
      <c r="D3" s="101"/>
      <c r="E3" s="70" t="s">
        <v>50</v>
      </c>
      <c r="F3" s="70" t="s">
        <v>50</v>
      </c>
    </row>
    <row r="4" spans="1:6" ht="16.5" thickTop="1" thickBot="1" x14ac:dyDescent="0.3">
      <c r="A4" s="105" t="s">
        <v>217</v>
      </c>
      <c r="B4" s="71" t="s">
        <v>51</v>
      </c>
      <c r="C4" s="71" t="s">
        <v>52</v>
      </c>
      <c r="D4" s="76">
        <v>7184</v>
      </c>
      <c r="E4" s="79">
        <v>509</v>
      </c>
      <c r="F4" s="79">
        <v>1356</v>
      </c>
    </row>
    <row r="5" spans="1:6" ht="15.75" thickBot="1" x14ac:dyDescent="0.3">
      <c r="A5" s="103"/>
      <c r="B5" s="72" t="s">
        <v>51</v>
      </c>
      <c r="C5" s="72" t="s">
        <v>53</v>
      </c>
      <c r="D5" s="77">
        <v>2608</v>
      </c>
      <c r="E5" s="80">
        <v>223</v>
      </c>
      <c r="F5" s="80">
        <v>659</v>
      </c>
    </row>
    <row r="6" spans="1:6" ht="15.75" thickBot="1" x14ac:dyDescent="0.3">
      <c r="A6" s="103"/>
      <c r="B6" s="71" t="s">
        <v>51</v>
      </c>
      <c r="C6" s="71" t="s">
        <v>54</v>
      </c>
      <c r="D6" s="76">
        <v>18903</v>
      </c>
      <c r="E6" s="79">
        <v>1236</v>
      </c>
      <c r="F6" s="79">
        <v>5914</v>
      </c>
    </row>
    <row r="7" spans="1:6" ht="15.75" thickBot="1" x14ac:dyDescent="0.3">
      <c r="A7" s="104"/>
      <c r="B7" s="73" t="s">
        <v>51</v>
      </c>
      <c r="C7" s="73" t="s">
        <v>55</v>
      </c>
      <c r="D7" s="81">
        <v>28695</v>
      </c>
      <c r="E7" s="82">
        <v>1968</v>
      </c>
      <c r="F7" s="83">
        <v>7929</v>
      </c>
    </row>
    <row r="8" spans="1:6" ht="15.75" thickBot="1" x14ac:dyDescent="0.3">
      <c r="A8" s="102" t="s">
        <v>216</v>
      </c>
      <c r="B8" s="71" t="s">
        <v>56</v>
      </c>
      <c r="C8" s="71" t="s">
        <v>52</v>
      </c>
      <c r="D8" s="76">
        <v>7180</v>
      </c>
      <c r="E8" s="79">
        <v>509</v>
      </c>
      <c r="F8" s="79">
        <v>1407</v>
      </c>
    </row>
    <row r="9" spans="1:6" ht="15.75" thickBot="1" x14ac:dyDescent="0.3">
      <c r="A9" s="103"/>
      <c r="B9" s="72" t="s">
        <v>57</v>
      </c>
      <c r="C9" s="72" t="s">
        <v>53</v>
      </c>
      <c r="D9" s="77">
        <v>2640</v>
      </c>
      <c r="E9" s="80">
        <v>228</v>
      </c>
      <c r="F9" s="80">
        <v>674</v>
      </c>
    </row>
    <row r="10" spans="1:6" ht="15.75" thickBot="1" x14ac:dyDescent="0.3">
      <c r="A10" s="103"/>
      <c r="B10" s="71" t="s">
        <v>56</v>
      </c>
      <c r="C10" s="71" t="s">
        <v>54</v>
      </c>
      <c r="D10" s="76">
        <v>19359</v>
      </c>
      <c r="E10" s="79">
        <v>1266</v>
      </c>
      <c r="F10" s="79">
        <v>6067</v>
      </c>
    </row>
    <row r="11" spans="1:6" ht="15.75" thickBot="1" x14ac:dyDescent="0.3">
      <c r="A11" s="104"/>
      <c r="B11" s="74" t="s">
        <v>56</v>
      </c>
      <c r="C11" s="74" t="s">
        <v>55</v>
      </c>
      <c r="D11" s="78">
        <v>29179</v>
      </c>
      <c r="E11" s="83">
        <v>2003</v>
      </c>
      <c r="F11" s="83">
        <v>8148</v>
      </c>
    </row>
    <row r="12" spans="1:6" ht="15.75" thickBot="1" x14ac:dyDescent="0.3">
      <c r="A12" s="102" t="s">
        <v>215</v>
      </c>
      <c r="B12" s="71" t="s">
        <v>58</v>
      </c>
      <c r="C12" s="71" t="s">
        <v>52</v>
      </c>
      <c r="D12" s="77">
        <v>5630</v>
      </c>
      <c r="E12" s="79">
        <v>398</v>
      </c>
      <c r="F12" s="79">
        <v>1147</v>
      </c>
    </row>
    <row r="13" spans="1:6" ht="15.75" thickBot="1" x14ac:dyDescent="0.3">
      <c r="A13" s="103"/>
      <c r="B13" s="72" t="s">
        <v>58</v>
      </c>
      <c r="C13" s="72" t="s">
        <v>53</v>
      </c>
      <c r="D13" s="77">
        <v>2066</v>
      </c>
      <c r="E13" s="80">
        <v>181</v>
      </c>
      <c r="F13" s="80">
        <v>543</v>
      </c>
    </row>
    <row r="14" spans="1:6" ht="15.75" thickBot="1" x14ac:dyDescent="0.3">
      <c r="A14" s="103"/>
      <c r="B14" s="71" t="s">
        <v>58</v>
      </c>
      <c r="C14" s="71" t="s">
        <v>54</v>
      </c>
      <c r="D14" s="77">
        <v>11020</v>
      </c>
      <c r="E14" s="79">
        <v>720</v>
      </c>
      <c r="F14" s="79">
        <v>3338</v>
      </c>
    </row>
    <row r="15" spans="1:6" ht="15.75" thickBot="1" x14ac:dyDescent="0.3">
      <c r="A15" s="104"/>
      <c r="B15" s="74" t="s">
        <v>58</v>
      </c>
      <c r="C15" s="74" t="s">
        <v>55</v>
      </c>
      <c r="D15" s="78">
        <v>18715</v>
      </c>
      <c r="E15" s="83">
        <v>1300</v>
      </c>
      <c r="F15" s="83">
        <v>5028</v>
      </c>
    </row>
    <row r="16" spans="1:6" ht="15.75" thickBot="1" x14ac:dyDescent="0.3">
      <c r="A16" s="102" t="s">
        <v>214</v>
      </c>
      <c r="B16" s="71" t="s">
        <v>59</v>
      </c>
      <c r="C16" s="71" t="s">
        <v>52</v>
      </c>
      <c r="D16" s="77">
        <v>6228</v>
      </c>
      <c r="E16" s="79">
        <v>426</v>
      </c>
      <c r="F16" s="79">
        <v>1180</v>
      </c>
    </row>
    <row r="17" spans="1:6" ht="15.75" thickBot="1" x14ac:dyDescent="0.3">
      <c r="A17" s="103"/>
      <c r="B17" s="72" t="s">
        <v>59</v>
      </c>
      <c r="C17" s="72" t="s">
        <v>53</v>
      </c>
      <c r="D17" s="77">
        <v>2178</v>
      </c>
      <c r="E17" s="80">
        <v>187</v>
      </c>
      <c r="F17" s="80">
        <v>556</v>
      </c>
    </row>
    <row r="18" spans="1:6" ht="15.75" thickBot="1" x14ac:dyDescent="0.3">
      <c r="A18" s="103"/>
      <c r="B18" s="71" t="s">
        <v>59</v>
      </c>
      <c r="C18" s="71" t="s">
        <v>54</v>
      </c>
      <c r="D18" s="77">
        <v>8049</v>
      </c>
      <c r="E18" s="79">
        <v>527</v>
      </c>
      <c r="F18" s="79">
        <v>2310</v>
      </c>
    </row>
    <row r="19" spans="1:6" ht="15.75" thickBot="1" x14ac:dyDescent="0.3">
      <c r="A19" s="104"/>
      <c r="B19" s="74" t="s">
        <v>59</v>
      </c>
      <c r="C19" s="74" t="s">
        <v>55</v>
      </c>
      <c r="D19" s="78">
        <v>16454</v>
      </c>
      <c r="E19" s="83">
        <v>1140</v>
      </c>
      <c r="F19" s="83">
        <v>4050</v>
      </c>
    </row>
    <row r="20" spans="1:6" ht="15.75" thickBot="1" x14ac:dyDescent="0.3">
      <c r="A20" s="75"/>
      <c r="B20" s="75" t="s">
        <v>60</v>
      </c>
      <c r="C20" s="75" t="s">
        <v>55</v>
      </c>
      <c r="D20" s="84">
        <v>93043</v>
      </c>
      <c r="E20" s="88">
        <v>6411</v>
      </c>
      <c r="F20" s="88">
        <v>25155</v>
      </c>
    </row>
    <row r="21" spans="1:6" x14ac:dyDescent="0.25">
      <c r="B21" s="85" t="s">
        <v>43</v>
      </c>
    </row>
  </sheetData>
  <mergeCells count="8">
    <mergeCell ref="B2:B3"/>
    <mergeCell ref="C2:C3"/>
    <mergeCell ref="D2:D3"/>
    <mergeCell ref="A2:A3"/>
    <mergeCell ref="A16:A19"/>
    <mergeCell ref="A12:A15"/>
    <mergeCell ref="A8:A11"/>
    <mergeCell ref="A4:A7"/>
  </mergeCells>
  <phoneticPr fontId="6" type="noConversion"/>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7F118-391E-4D2B-8A78-C98B2F7757CA}">
  <dimension ref="A1:W54"/>
  <sheetViews>
    <sheetView showGridLines="0" tabSelected="1" zoomScale="90" zoomScaleNormal="90" workbookViewId="0">
      <pane xSplit="1" ySplit="4" topLeftCell="C30" activePane="bottomRight" state="frozen"/>
      <selection pane="topRight" activeCell="H20" sqref="H20"/>
      <selection pane="bottomLeft" activeCell="H20" sqref="H20"/>
      <selection pane="bottomRight" activeCell="Y39" sqref="Y39"/>
    </sheetView>
  </sheetViews>
  <sheetFormatPr defaultColWidth="9.140625" defaultRowHeight="16.5" x14ac:dyDescent="0.3"/>
  <cols>
    <col min="1" max="1" width="35.5703125" style="39" customWidth="1"/>
    <col min="2" max="2" width="10.7109375" style="39" bestFit="1" customWidth="1"/>
    <col min="3" max="3" width="9.42578125" style="39" bestFit="1" customWidth="1"/>
    <col min="4" max="4" width="9.28515625" style="39" bestFit="1" customWidth="1"/>
    <col min="5" max="5" width="16.28515625" style="39" customWidth="1"/>
    <col min="6" max="6" width="21.28515625" style="39" customWidth="1"/>
    <col min="7" max="7" width="17.85546875" style="39" customWidth="1"/>
    <col min="8" max="16" width="9.28515625" style="39" bestFit="1" customWidth="1"/>
    <col min="17" max="17" width="9.42578125" style="39" bestFit="1" customWidth="1"/>
    <col min="18" max="18" width="12.42578125" style="39" bestFit="1" customWidth="1"/>
    <col min="19" max="19" width="11.85546875" style="39" customWidth="1"/>
    <col min="20" max="22" width="13.42578125" style="39" customWidth="1"/>
    <col min="23" max="16384" width="9.140625" style="39"/>
  </cols>
  <sheetData>
    <row r="1" spans="1:23" ht="17.25" thickBot="1" x14ac:dyDescent="0.35">
      <c r="A1" s="38" t="s">
        <v>61</v>
      </c>
      <c r="B1" s="40"/>
      <c r="C1" s="40"/>
      <c r="D1" s="40"/>
      <c r="E1" s="40"/>
      <c r="F1" s="40"/>
      <c r="G1" s="40"/>
      <c r="H1" s="40"/>
      <c r="I1" s="40"/>
      <c r="J1" s="40"/>
      <c r="K1" s="40"/>
      <c r="L1" s="40"/>
      <c r="M1" s="40"/>
      <c r="N1" s="40"/>
      <c r="O1" s="40"/>
      <c r="P1" s="40"/>
      <c r="Q1" s="40"/>
      <c r="R1" s="40"/>
      <c r="S1" s="40"/>
      <c r="T1" s="40"/>
      <c r="U1" s="40"/>
      <c r="V1" s="40"/>
    </row>
    <row r="2" spans="1:23" ht="20.25" customHeight="1" thickBot="1" x14ac:dyDescent="0.35">
      <c r="A2" s="89" t="s">
        <v>1</v>
      </c>
      <c r="B2" s="91" t="s">
        <v>62</v>
      </c>
      <c r="C2" s="92"/>
      <c r="D2" s="92"/>
      <c r="E2" s="92"/>
      <c r="F2" s="92"/>
      <c r="G2" s="92"/>
      <c r="H2" s="93"/>
      <c r="I2" s="91" t="s">
        <v>63</v>
      </c>
      <c r="J2" s="92"/>
      <c r="K2" s="92"/>
      <c r="L2" s="92"/>
      <c r="M2" s="92"/>
      <c r="N2" s="92"/>
      <c r="O2" s="92"/>
      <c r="P2" s="92"/>
      <c r="Q2" s="93"/>
      <c r="R2" s="91" t="s">
        <v>64</v>
      </c>
      <c r="S2" s="92"/>
      <c r="T2" s="92"/>
      <c r="U2" s="92"/>
      <c r="V2" s="93"/>
    </row>
    <row r="3" spans="1:23" ht="39.75" thickBot="1" x14ac:dyDescent="0.35">
      <c r="A3" s="90"/>
      <c r="B3" s="66" t="s">
        <v>65</v>
      </c>
      <c r="C3" s="66" t="s">
        <v>66</v>
      </c>
      <c r="D3" s="66" t="s">
        <v>67</v>
      </c>
      <c r="E3" s="66" t="s">
        <v>68</v>
      </c>
      <c r="F3" s="66" t="s">
        <v>69</v>
      </c>
      <c r="G3" s="66" t="s">
        <v>70</v>
      </c>
      <c r="H3" s="66" t="s">
        <v>71</v>
      </c>
      <c r="I3" s="66" t="s">
        <v>65</v>
      </c>
      <c r="J3" s="66" t="s">
        <v>72</v>
      </c>
      <c r="K3" s="66" t="s">
        <v>67</v>
      </c>
      <c r="L3" s="66" t="s">
        <v>68</v>
      </c>
      <c r="M3" s="66" t="s">
        <v>69</v>
      </c>
      <c r="N3" s="66" t="s">
        <v>70</v>
      </c>
      <c r="O3" s="66" t="s">
        <v>73</v>
      </c>
      <c r="P3" s="66" t="s">
        <v>74</v>
      </c>
      <c r="Q3" s="66" t="s">
        <v>71</v>
      </c>
      <c r="R3" s="66" t="s">
        <v>75</v>
      </c>
      <c r="S3" s="66" t="s">
        <v>76</v>
      </c>
      <c r="T3" s="66" t="s">
        <v>77</v>
      </c>
      <c r="U3" s="66" t="s">
        <v>78</v>
      </c>
      <c r="V3" s="66" t="s">
        <v>79</v>
      </c>
    </row>
    <row r="4" spans="1:23" s="64" customFormat="1" ht="24" customHeight="1" thickTop="1" thickBot="1" x14ac:dyDescent="0.35">
      <c r="A4" s="61"/>
      <c r="B4" s="62" t="s">
        <v>80</v>
      </c>
      <c r="C4" s="62" t="s">
        <v>81</v>
      </c>
      <c r="D4" s="62" t="s">
        <v>82</v>
      </c>
      <c r="E4" s="62" t="s">
        <v>83</v>
      </c>
      <c r="F4" s="62" t="s">
        <v>84</v>
      </c>
      <c r="G4" s="61" t="s">
        <v>85</v>
      </c>
      <c r="H4" s="62" t="s">
        <v>86</v>
      </c>
      <c r="I4" s="62" t="s">
        <v>87</v>
      </c>
      <c r="J4" s="62" t="s">
        <v>88</v>
      </c>
      <c r="K4" s="62" t="s">
        <v>89</v>
      </c>
      <c r="L4" s="62" t="s">
        <v>90</v>
      </c>
      <c r="M4" s="61" t="s">
        <v>91</v>
      </c>
      <c r="N4" s="62" t="s">
        <v>92</v>
      </c>
      <c r="O4" s="62" t="s">
        <v>93</v>
      </c>
      <c r="P4" s="62" t="s">
        <v>94</v>
      </c>
      <c r="Q4" s="62" t="s">
        <v>95</v>
      </c>
      <c r="R4" s="62" t="s">
        <v>96</v>
      </c>
      <c r="S4" s="61" t="s">
        <v>97</v>
      </c>
      <c r="T4" s="62" t="s">
        <v>98</v>
      </c>
      <c r="U4" s="62" t="s">
        <v>99</v>
      </c>
      <c r="V4" s="62" t="s">
        <v>100</v>
      </c>
    </row>
    <row r="5" spans="1:23" ht="17.25" thickBot="1" x14ac:dyDescent="0.35">
      <c r="A5" s="48" t="s">
        <v>218</v>
      </c>
      <c r="B5" s="49">
        <v>3569</v>
      </c>
      <c r="C5" s="49">
        <v>718</v>
      </c>
      <c r="D5" s="49">
        <v>0</v>
      </c>
      <c r="E5" s="49">
        <v>1349</v>
      </c>
      <c r="F5" s="49">
        <v>2290</v>
      </c>
      <c r="G5" s="49">
        <v>0</v>
      </c>
      <c r="H5" s="49">
        <v>0</v>
      </c>
      <c r="I5" s="49">
        <v>0</v>
      </c>
      <c r="J5" s="49">
        <v>0</v>
      </c>
      <c r="K5" s="49">
        <v>0</v>
      </c>
      <c r="L5" s="49">
        <v>0</v>
      </c>
      <c r="M5" s="49">
        <v>0</v>
      </c>
      <c r="N5" s="49">
        <v>0</v>
      </c>
      <c r="O5" s="49">
        <v>750</v>
      </c>
      <c r="P5" s="49">
        <v>0</v>
      </c>
      <c r="Q5" s="49">
        <v>771</v>
      </c>
      <c r="R5" s="49">
        <v>5636</v>
      </c>
      <c r="S5" s="49">
        <v>1521</v>
      </c>
      <c r="T5" s="49">
        <v>4115</v>
      </c>
      <c r="U5" s="54">
        <v>5.2110453648915191</v>
      </c>
      <c r="V5" s="54">
        <v>3.7054569362261671</v>
      </c>
      <c r="W5"/>
    </row>
    <row r="6" spans="1:23" ht="17.25" thickBot="1" x14ac:dyDescent="0.35">
      <c r="A6" s="48" t="s">
        <v>8</v>
      </c>
      <c r="B6" s="49">
        <v>97843</v>
      </c>
      <c r="C6" s="49">
        <v>0</v>
      </c>
      <c r="D6" s="49">
        <v>0</v>
      </c>
      <c r="E6" s="49">
        <v>62231</v>
      </c>
      <c r="F6" s="49">
        <v>97803</v>
      </c>
      <c r="G6" s="49">
        <v>0</v>
      </c>
      <c r="H6" s="49">
        <v>0</v>
      </c>
      <c r="I6" s="49">
        <v>99</v>
      </c>
      <c r="J6" s="49">
        <v>0</v>
      </c>
      <c r="K6" s="49">
        <v>0</v>
      </c>
      <c r="L6" s="49">
        <v>54</v>
      </c>
      <c r="M6" s="49">
        <v>83</v>
      </c>
      <c r="N6" s="49">
        <v>0</v>
      </c>
      <c r="O6" s="49">
        <v>25938</v>
      </c>
      <c r="P6" s="49">
        <v>0</v>
      </c>
      <c r="Q6" s="49">
        <v>0</v>
      </c>
      <c r="R6" s="49">
        <v>160074</v>
      </c>
      <c r="S6" s="49">
        <v>26091</v>
      </c>
      <c r="T6" s="49">
        <v>133983</v>
      </c>
      <c r="U6" s="54">
        <v>9.8524107893329251</v>
      </c>
      <c r="V6" s="54">
        <v>6.1352190410486376</v>
      </c>
    </row>
    <row r="7" spans="1:23" ht="17.25" thickBot="1" x14ac:dyDescent="0.35">
      <c r="A7" s="48" t="s">
        <v>9</v>
      </c>
      <c r="B7" s="49">
        <v>54329</v>
      </c>
      <c r="C7" s="49">
        <v>18628</v>
      </c>
      <c r="D7" s="49">
        <v>0</v>
      </c>
      <c r="E7" s="49">
        <v>38327</v>
      </c>
      <c r="F7" s="49">
        <v>114230</v>
      </c>
      <c r="G7" s="49">
        <v>0</v>
      </c>
      <c r="H7" s="49">
        <v>0</v>
      </c>
      <c r="I7" s="49">
        <v>0</v>
      </c>
      <c r="J7" s="49">
        <v>0</v>
      </c>
      <c r="K7" s="49">
        <v>0</v>
      </c>
      <c r="L7" s="49">
        <v>0</v>
      </c>
      <c r="M7" s="49">
        <v>0</v>
      </c>
      <c r="N7" s="49">
        <v>0</v>
      </c>
      <c r="O7" s="49">
        <v>9421</v>
      </c>
      <c r="P7" s="49">
        <v>27717</v>
      </c>
      <c r="Q7" s="49">
        <v>31169</v>
      </c>
      <c r="R7" s="49">
        <v>111284</v>
      </c>
      <c r="S7" s="49">
        <v>40590</v>
      </c>
      <c r="T7" s="49">
        <v>70694</v>
      </c>
      <c r="U7" s="54">
        <v>5.5559004680955901</v>
      </c>
      <c r="V7" s="54">
        <v>2.7416605075141662</v>
      </c>
      <c r="W7"/>
    </row>
    <row r="8" spans="1:23" ht="17.25" thickBot="1" x14ac:dyDescent="0.35">
      <c r="A8" s="48" t="s">
        <v>10</v>
      </c>
      <c r="B8" s="49">
        <v>2471</v>
      </c>
      <c r="C8" s="49">
        <v>840</v>
      </c>
      <c r="D8" s="49">
        <v>120</v>
      </c>
      <c r="E8" s="49">
        <v>1881</v>
      </c>
      <c r="F8" s="49">
        <v>4063</v>
      </c>
      <c r="G8" s="49">
        <v>9</v>
      </c>
      <c r="H8" s="49">
        <v>0</v>
      </c>
      <c r="I8" s="49">
        <v>10</v>
      </c>
      <c r="J8" s="49">
        <v>0</v>
      </c>
      <c r="K8" s="49">
        <v>0</v>
      </c>
      <c r="L8" s="49">
        <v>10</v>
      </c>
      <c r="M8" s="49">
        <v>11</v>
      </c>
      <c r="N8" s="49">
        <v>0</v>
      </c>
      <c r="O8" s="49">
        <v>1992</v>
      </c>
      <c r="P8" s="49">
        <v>899</v>
      </c>
      <c r="Q8" s="49">
        <v>1852</v>
      </c>
      <c r="R8" s="49">
        <v>5321</v>
      </c>
      <c r="S8" s="49">
        <v>3864</v>
      </c>
      <c r="T8" s="49">
        <v>1457</v>
      </c>
      <c r="U8" s="54">
        <v>2.4216774193548387</v>
      </c>
      <c r="V8" s="54">
        <v>1.3770703933747412</v>
      </c>
      <c r="W8"/>
    </row>
    <row r="9" spans="1:23" ht="17.25" thickBot="1" x14ac:dyDescent="0.35">
      <c r="A9" s="48" t="s">
        <v>11</v>
      </c>
      <c r="B9" s="49">
        <v>70243</v>
      </c>
      <c r="C9" s="49">
        <v>33572</v>
      </c>
      <c r="D9" s="49">
        <v>5502</v>
      </c>
      <c r="E9" s="49">
        <v>47306</v>
      </c>
      <c r="F9" s="49">
        <v>84684</v>
      </c>
      <c r="G9" s="49">
        <v>2750</v>
      </c>
      <c r="H9" s="49">
        <v>0</v>
      </c>
      <c r="I9" s="49">
        <v>5</v>
      </c>
      <c r="J9" s="49">
        <v>707</v>
      </c>
      <c r="K9" s="49">
        <v>0</v>
      </c>
      <c r="L9" s="49">
        <v>0</v>
      </c>
      <c r="M9" s="49">
        <v>1</v>
      </c>
      <c r="N9" s="49">
        <v>0</v>
      </c>
      <c r="O9" s="49">
        <v>44148</v>
      </c>
      <c r="P9" s="49">
        <v>97783</v>
      </c>
      <c r="Q9" s="49">
        <v>91590</v>
      </c>
      <c r="R9" s="49">
        <v>159373</v>
      </c>
      <c r="S9" s="49">
        <v>136450</v>
      </c>
      <c r="T9" s="49">
        <v>22923</v>
      </c>
      <c r="U9" s="54">
        <v>1.7886054334523016</v>
      </c>
      <c r="V9" s="54">
        <v>1.167995602784903</v>
      </c>
      <c r="W9"/>
    </row>
    <row r="10" spans="1:23" x14ac:dyDescent="0.3">
      <c r="A10" s="48" t="s">
        <v>12</v>
      </c>
      <c r="B10" s="49">
        <v>13190</v>
      </c>
      <c r="C10" s="49">
        <v>5618</v>
      </c>
      <c r="D10" s="49">
        <v>1177</v>
      </c>
      <c r="E10" s="49">
        <v>9439</v>
      </c>
      <c r="F10" s="49">
        <v>21430</v>
      </c>
      <c r="G10" s="49">
        <v>251</v>
      </c>
      <c r="H10" s="49">
        <v>0</v>
      </c>
      <c r="I10" s="49">
        <v>79</v>
      </c>
      <c r="J10" s="49">
        <v>131</v>
      </c>
      <c r="K10" s="49">
        <v>0</v>
      </c>
      <c r="L10" s="49">
        <v>60</v>
      </c>
      <c r="M10" s="49">
        <v>69</v>
      </c>
      <c r="N10" s="49">
        <v>0</v>
      </c>
      <c r="O10" s="49">
        <v>6857</v>
      </c>
      <c r="P10" s="49">
        <v>8149</v>
      </c>
      <c r="Q10" s="49">
        <v>7071</v>
      </c>
      <c r="R10" s="49">
        <v>29675</v>
      </c>
      <c r="S10" s="49">
        <v>14198</v>
      </c>
      <c r="T10" s="49">
        <v>15477</v>
      </c>
      <c r="U10" s="54">
        <v>3.5820424756430924</v>
      </c>
      <c r="V10" s="54">
        <v>2.090083110297225</v>
      </c>
      <c r="W10"/>
    </row>
    <row r="11" spans="1:23" x14ac:dyDescent="0.3">
      <c r="A11" s="48" t="s">
        <v>13</v>
      </c>
      <c r="B11" s="49">
        <v>370084</v>
      </c>
      <c r="C11" s="49">
        <v>32830</v>
      </c>
      <c r="D11" s="49">
        <v>16240</v>
      </c>
      <c r="E11" s="49">
        <v>223019</v>
      </c>
      <c r="F11" s="49">
        <v>481151</v>
      </c>
      <c r="G11" s="49">
        <v>100405</v>
      </c>
      <c r="H11" s="49">
        <v>0</v>
      </c>
      <c r="I11" s="49">
        <v>0</v>
      </c>
      <c r="J11" s="49">
        <v>11150</v>
      </c>
      <c r="K11" s="49">
        <v>0</v>
      </c>
      <c r="L11" s="49">
        <v>0</v>
      </c>
      <c r="M11" s="49">
        <v>0</v>
      </c>
      <c r="N11" s="49">
        <v>0</v>
      </c>
      <c r="O11" s="49">
        <v>17205</v>
      </c>
      <c r="P11" s="49">
        <v>52519</v>
      </c>
      <c r="Q11" s="49">
        <v>75260</v>
      </c>
      <c r="R11" s="49">
        <v>742578</v>
      </c>
      <c r="S11" s="49">
        <v>103615</v>
      </c>
      <c r="T11" s="49">
        <v>638963</v>
      </c>
      <c r="U11" s="54">
        <v>11.810345992375622</v>
      </c>
      <c r="V11" s="54">
        <v>7.1667036625971141</v>
      </c>
      <c r="W11"/>
    </row>
    <row r="12" spans="1:23" ht="17.25" thickBot="1" x14ac:dyDescent="0.35">
      <c r="A12" s="48" t="s">
        <v>14</v>
      </c>
      <c r="B12" s="49">
        <v>532720</v>
      </c>
      <c r="C12" s="49">
        <v>621673</v>
      </c>
      <c r="D12" s="49">
        <v>43726</v>
      </c>
      <c r="E12" s="49">
        <v>357038</v>
      </c>
      <c r="F12" s="49">
        <v>740476</v>
      </c>
      <c r="G12" s="49">
        <v>118000</v>
      </c>
      <c r="H12" s="49">
        <v>0</v>
      </c>
      <c r="I12" s="49">
        <v>24</v>
      </c>
      <c r="J12" s="49">
        <v>28538</v>
      </c>
      <c r="K12" s="49">
        <v>0</v>
      </c>
      <c r="L12" s="49">
        <v>0</v>
      </c>
      <c r="M12" s="49">
        <v>0</v>
      </c>
      <c r="N12" s="49">
        <v>0</v>
      </c>
      <c r="O12" s="49">
        <v>50329</v>
      </c>
      <c r="P12" s="49">
        <v>100319</v>
      </c>
      <c r="Q12" s="49">
        <v>186708</v>
      </c>
      <c r="R12" s="49">
        <v>1673157</v>
      </c>
      <c r="S12" s="49">
        <v>265599</v>
      </c>
      <c r="T12" s="49">
        <v>1407558</v>
      </c>
      <c r="U12" s="54">
        <v>9.0875078595928453</v>
      </c>
      <c r="V12" s="54">
        <v>6.2995606158155715</v>
      </c>
      <c r="W12"/>
    </row>
    <row r="13" spans="1:23" ht="17.25" thickBot="1" x14ac:dyDescent="0.35">
      <c r="A13" s="48" t="s">
        <v>15</v>
      </c>
      <c r="B13" s="49">
        <v>32186</v>
      </c>
      <c r="C13" s="49">
        <v>41240</v>
      </c>
      <c r="D13" s="49">
        <v>3524</v>
      </c>
      <c r="E13" s="49">
        <v>16587</v>
      </c>
      <c r="F13" s="49">
        <v>30088</v>
      </c>
      <c r="G13" s="49">
        <v>8859</v>
      </c>
      <c r="H13" s="49">
        <v>16</v>
      </c>
      <c r="I13" s="49">
        <v>21</v>
      </c>
      <c r="J13" s="49">
        <v>994</v>
      </c>
      <c r="K13" s="49">
        <v>0</v>
      </c>
      <c r="L13" s="49">
        <v>5</v>
      </c>
      <c r="M13" s="49">
        <v>7</v>
      </c>
      <c r="N13" s="49">
        <v>0</v>
      </c>
      <c r="O13" s="49">
        <v>36823</v>
      </c>
      <c r="P13" s="49">
        <v>92112</v>
      </c>
      <c r="Q13" s="49">
        <v>80526</v>
      </c>
      <c r="R13" s="49">
        <v>102412</v>
      </c>
      <c r="S13" s="49">
        <v>118369</v>
      </c>
      <c r="T13" s="49">
        <v>-15957</v>
      </c>
      <c r="U13" s="54">
        <v>1.1193147259579646</v>
      </c>
      <c r="V13" s="54">
        <v>0.86519274472201335</v>
      </c>
    </row>
    <row r="14" spans="1:23" ht="17.25" thickBot="1" x14ac:dyDescent="0.35">
      <c r="A14" s="48" t="s">
        <v>16</v>
      </c>
      <c r="B14" s="49">
        <v>7561</v>
      </c>
      <c r="C14" s="49">
        <v>3278</v>
      </c>
      <c r="D14" s="49">
        <v>14</v>
      </c>
      <c r="E14" s="49">
        <v>5295</v>
      </c>
      <c r="F14" s="49">
        <v>17575</v>
      </c>
      <c r="G14" s="49">
        <v>1</v>
      </c>
      <c r="H14" s="49">
        <v>0</v>
      </c>
      <c r="I14" s="49">
        <v>353</v>
      </c>
      <c r="J14" s="49">
        <v>0</v>
      </c>
      <c r="K14" s="49">
        <v>0</v>
      </c>
      <c r="L14" s="49">
        <v>51</v>
      </c>
      <c r="M14" s="49">
        <v>57</v>
      </c>
      <c r="N14" s="49">
        <v>0</v>
      </c>
      <c r="O14" s="49">
        <v>5722</v>
      </c>
      <c r="P14" s="49">
        <v>21210</v>
      </c>
      <c r="Q14" s="49">
        <v>19216</v>
      </c>
      <c r="R14" s="49">
        <v>16149</v>
      </c>
      <c r="S14" s="49">
        <v>25342</v>
      </c>
      <c r="T14" s="49">
        <v>-9193</v>
      </c>
      <c r="U14" s="54">
        <v>1.3277688097956613</v>
      </c>
      <c r="V14" s="54">
        <v>0.63724252229500433</v>
      </c>
      <c r="W14"/>
    </row>
    <row r="15" spans="1:23" x14ac:dyDescent="0.3">
      <c r="A15" s="48" t="s">
        <v>102</v>
      </c>
      <c r="B15" s="49">
        <v>0</v>
      </c>
      <c r="C15" s="49">
        <v>0</v>
      </c>
      <c r="D15" s="49">
        <v>0</v>
      </c>
      <c r="E15" s="49">
        <v>0</v>
      </c>
      <c r="F15" s="49">
        <v>0</v>
      </c>
      <c r="G15" s="49">
        <v>0</v>
      </c>
      <c r="H15" s="49">
        <v>0</v>
      </c>
      <c r="I15" s="49">
        <v>0</v>
      </c>
      <c r="J15" s="49">
        <v>0</v>
      </c>
      <c r="K15" s="49">
        <v>0</v>
      </c>
      <c r="L15" s="49">
        <v>0</v>
      </c>
      <c r="M15" s="49">
        <v>0</v>
      </c>
      <c r="N15" s="49">
        <v>0</v>
      </c>
      <c r="O15" s="49">
        <v>23117</v>
      </c>
      <c r="P15" s="49">
        <v>0</v>
      </c>
      <c r="Q15" s="49">
        <v>0</v>
      </c>
      <c r="R15" s="49">
        <v>0</v>
      </c>
      <c r="S15" s="49">
        <v>23117</v>
      </c>
      <c r="T15" s="49">
        <v>-23117</v>
      </c>
      <c r="U15" s="54">
        <v>0</v>
      </c>
      <c r="V15" s="54">
        <v>0</v>
      </c>
    </row>
    <row r="16" spans="1:23" ht="17.25" thickBot="1" x14ac:dyDescent="0.35">
      <c r="A16" s="50" t="s">
        <v>17</v>
      </c>
      <c r="B16" s="51">
        <v>1184199</v>
      </c>
      <c r="C16" s="51">
        <v>758394</v>
      </c>
      <c r="D16" s="51">
        <v>70303</v>
      </c>
      <c r="E16" s="51">
        <v>762472</v>
      </c>
      <c r="F16" s="51">
        <v>1593792</v>
      </c>
      <c r="G16" s="51">
        <v>230275</v>
      </c>
      <c r="H16" s="51">
        <v>16</v>
      </c>
      <c r="I16" s="51">
        <v>593</v>
      </c>
      <c r="J16" s="51">
        <v>41520</v>
      </c>
      <c r="K16" s="51">
        <v>0</v>
      </c>
      <c r="L16" s="51">
        <v>179</v>
      </c>
      <c r="M16" s="51">
        <v>229</v>
      </c>
      <c r="N16" s="51">
        <v>0</v>
      </c>
      <c r="O16" s="51">
        <v>222303</v>
      </c>
      <c r="P16" s="51">
        <v>400706</v>
      </c>
      <c r="Q16" s="51">
        <v>494161</v>
      </c>
      <c r="R16" s="51">
        <v>3005659</v>
      </c>
      <c r="S16" s="51">
        <v>758756</v>
      </c>
      <c r="T16" s="51">
        <v>2246903</v>
      </c>
      <c r="U16" s="55">
        <v>6.0600025033432807</v>
      </c>
      <c r="V16" s="55">
        <v>3.9612984938504603</v>
      </c>
    </row>
    <row r="17" spans="1:23" ht="17.25" thickBot="1" x14ac:dyDescent="0.35">
      <c r="A17" s="48" t="s">
        <v>18</v>
      </c>
      <c r="B17" s="49">
        <v>37679</v>
      </c>
      <c r="C17" s="49">
        <v>0</v>
      </c>
      <c r="D17" s="49">
        <v>0</v>
      </c>
      <c r="E17" s="49">
        <v>30271</v>
      </c>
      <c r="F17" s="49">
        <v>69605</v>
      </c>
      <c r="G17" s="49">
        <v>0</v>
      </c>
      <c r="H17" s="49">
        <v>0</v>
      </c>
      <c r="I17" s="49">
        <v>0</v>
      </c>
      <c r="J17" s="49">
        <v>0</v>
      </c>
      <c r="K17" s="49">
        <v>0</v>
      </c>
      <c r="L17" s="49">
        <v>0</v>
      </c>
      <c r="M17" s="49">
        <v>0</v>
      </c>
      <c r="N17" s="49">
        <v>0</v>
      </c>
      <c r="O17" s="49">
        <v>25050</v>
      </c>
      <c r="P17" s="49">
        <v>9495</v>
      </c>
      <c r="Q17" s="49">
        <v>9373</v>
      </c>
      <c r="R17" s="49">
        <v>67950</v>
      </c>
      <c r="S17" s="49">
        <v>34423</v>
      </c>
      <c r="T17" s="49">
        <v>33527</v>
      </c>
      <c r="U17" s="54">
        <v>3.9960201028382185</v>
      </c>
      <c r="V17" s="54">
        <v>1.9739708915550649</v>
      </c>
      <c r="W17"/>
    </row>
    <row r="18" spans="1:23" ht="17.25" thickBot="1" x14ac:dyDescent="0.35">
      <c r="A18" s="48" t="s">
        <v>19</v>
      </c>
      <c r="B18" s="49">
        <v>4948</v>
      </c>
      <c r="C18" s="49">
        <v>0</v>
      </c>
      <c r="D18" s="49">
        <v>0</v>
      </c>
      <c r="E18" s="49">
        <v>1772</v>
      </c>
      <c r="F18" s="49">
        <v>5065</v>
      </c>
      <c r="G18" s="49">
        <v>0</v>
      </c>
      <c r="H18" s="49">
        <v>0</v>
      </c>
      <c r="I18" s="49">
        <v>0</v>
      </c>
      <c r="J18" s="49">
        <v>0</v>
      </c>
      <c r="K18" s="49">
        <v>0</v>
      </c>
      <c r="L18" s="49">
        <v>0</v>
      </c>
      <c r="M18" s="49">
        <v>0</v>
      </c>
      <c r="N18" s="49">
        <v>0</v>
      </c>
      <c r="O18" s="49">
        <v>323</v>
      </c>
      <c r="P18" s="49">
        <v>0</v>
      </c>
      <c r="Q18" s="49">
        <v>1726</v>
      </c>
      <c r="R18" s="49">
        <v>6720</v>
      </c>
      <c r="S18" s="49">
        <v>2049</v>
      </c>
      <c r="T18" s="49">
        <v>4671</v>
      </c>
      <c r="U18" s="54">
        <v>5.751586139580283</v>
      </c>
      <c r="V18" s="54">
        <v>3.2796486090775989</v>
      </c>
    </row>
    <row r="19" spans="1:23" x14ac:dyDescent="0.3">
      <c r="A19" s="48" t="s">
        <v>20</v>
      </c>
      <c r="B19" s="49">
        <v>447639</v>
      </c>
      <c r="C19" s="49">
        <v>44778</v>
      </c>
      <c r="D19" s="49">
        <v>0</v>
      </c>
      <c r="E19" s="49">
        <v>254979</v>
      </c>
      <c r="F19" s="49">
        <v>493171</v>
      </c>
      <c r="G19" s="49">
        <v>93131</v>
      </c>
      <c r="H19" s="49">
        <v>0</v>
      </c>
      <c r="I19" s="49">
        <v>3</v>
      </c>
      <c r="J19" s="49">
        <v>10726</v>
      </c>
      <c r="K19" s="49">
        <v>0</v>
      </c>
      <c r="L19" s="49">
        <v>3</v>
      </c>
      <c r="M19" s="49">
        <v>4</v>
      </c>
      <c r="N19" s="49">
        <v>0</v>
      </c>
      <c r="O19" s="49">
        <v>53305</v>
      </c>
      <c r="P19" s="49">
        <v>235160</v>
      </c>
      <c r="Q19" s="49">
        <v>357892</v>
      </c>
      <c r="R19" s="49">
        <v>840527</v>
      </c>
      <c r="S19" s="49">
        <v>421929</v>
      </c>
      <c r="T19" s="49">
        <v>418598</v>
      </c>
      <c r="U19" s="54">
        <v>3.1609236537554541</v>
      </c>
      <c r="V19" s="54">
        <v>1.9921053068170238</v>
      </c>
    </row>
    <row r="20" spans="1:23" ht="17.25" thickBot="1" x14ac:dyDescent="0.35">
      <c r="A20" s="48" t="s">
        <v>21</v>
      </c>
      <c r="B20" s="49">
        <v>484082</v>
      </c>
      <c r="C20" s="49">
        <v>0</v>
      </c>
      <c r="D20" s="49">
        <v>222</v>
      </c>
      <c r="E20" s="49">
        <v>249241</v>
      </c>
      <c r="F20" s="49">
        <v>515755</v>
      </c>
      <c r="G20" s="49">
        <v>62913</v>
      </c>
      <c r="H20" s="49">
        <v>0</v>
      </c>
      <c r="I20" s="49">
        <v>0</v>
      </c>
      <c r="J20" s="49">
        <v>7033</v>
      </c>
      <c r="K20" s="49">
        <v>0</v>
      </c>
      <c r="L20" s="49">
        <v>0</v>
      </c>
      <c r="M20" s="49">
        <v>0</v>
      </c>
      <c r="N20" s="49">
        <v>0</v>
      </c>
      <c r="O20" s="49">
        <v>14530</v>
      </c>
      <c r="P20" s="49">
        <v>87550</v>
      </c>
      <c r="Q20" s="49">
        <v>128921</v>
      </c>
      <c r="R20" s="49">
        <v>796458</v>
      </c>
      <c r="S20" s="49">
        <v>150484</v>
      </c>
      <c r="T20" s="49">
        <v>645974</v>
      </c>
      <c r="U20" s="54">
        <v>8.7199502937189344</v>
      </c>
      <c r="V20" s="54">
        <v>5.2926424071662099</v>
      </c>
    </row>
    <row r="21" spans="1:23" ht="17.25" thickBot="1" x14ac:dyDescent="0.35">
      <c r="A21" s="48" t="s">
        <v>22</v>
      </c>
      <c r="B21" s="49">
        <v>22368</v>
      </c>
      <c r="C21" s="49">
        <v>585</v>
      </c>
      <c r="D21" s="49">
        <v>3294</v>
      </c>
      <c r="E21" s="49">
        <v>14102</v>
      </c>
      <c r="F21" s="49">
        <v>20883</v>
      </c>
      <c r="G21" s="49">
        <v>0</v>
      </c>
      <c r="H21" s="49">
        <v>0</v>
      </c>
      <c r="I21" s="49">
        <v>0</v>
      </c>
      <c r="J21" s="49">
        <v>0</v>
      </c>
      <c r="K21" s="49">
        <v>0</v>
      </c>
      <c r="L21" s="49">
        <v>0</v>
      </c>
      <c r="M21" s="49">
        <v>0</v>
      </c>
      <c r="N21" s="49">
        <v>0</v>
      </c>
      <c r="O21" s="49">
        <v>7023</v>
      </c>
      <c r="P21" s="49">
        <v>6860</v>
      </c>
      <c r="Q21" s="49">
        <v>27147</v>
      </c>
      <c r="R21" s="49">
        <v>40349</v>
      </c>
      <c r="S21" s="49">
        <v>34170</v>
      </c>
      <c r="T21" s="49">
        <v>6179</v>
      </c>
      <c r="U21" s="54">
        <v>1.7919812701199882</v>
      </c>
      <c r="V21" s="54">
        <v>1.1808311384255195</v>
      </c>
      <c r="W21"/>
    </row>
    <row r="22" spans="1:23" ht="17.25" thickBot="1" x14ac:dyDescent="0.35">
      <c r="A22" s="48" t="s">
        <v>23</v>
      </c>
      <c r="B22" s="49">
        <v>509654</v>
      </c>
      <c r="C22" s="49">
        <v>6397</v>
      </c>
      <c r="D22" s="49">
        <v>90</v>
      </c>
      <c r="E22" s="49">
        <v>277959</v>
      </c>
      <c r="F22" s="49">
        <v>520828</v>
      </c>
      <c r="G22" s="49">
        <v>64178</v>
      </c>
      <c r="H22" s="49">
        <v>259</v>
      </c>
      <c r="I22" s="49">
        <v>0</v>
      </c>
      <c r="J22" s="49">
        <v>21224</v>
      </c>
      <c r="K22" s="49">
        <v>0</v>
      </c>
      <c r="L22" s="49">
        <v>0</v>
      </c>
      <c r="M22" s="49">
        <v>0</v>
      </c>
      <c r="N22" s="49">
        <v>0</v>
      </c>
      <c r="O22" s="49">
        <v>39996</v>
      </c>
      <c r="P22" s="49">
        <v>290995</v>
      </c>
      <c r="Q22" s="49">
        <v>279164</v>
      </c>
      <c r="R22" s="49">
        <v>858537</v>
      </c>
      <c r="S22" s="49">
        <v>340384</v>
      </c>
      <c r="T22" s="49">
        <v>518153</v>
      </c>
      <c r="U22" s="54">
        <v>4.0523790777474851</v>
      </c>
      <c r="V22" s="54">
        <v>2.5222601532386952</v>
      </c>
    </row>
    <row r="23" spans="1:23" ht="17.25" thickBot="1" x14ac:dyDescent="0.35">
      <c r="A23" s="48" t="s">
        <v>24</v>
      </c>
      <c r="B23" s="49">
        <v>109869</v>
      </c>
      <c r="C23" s="49">
        <v>2562</v>
      </c>
      <c r="D23" s="49">
        <v>0</v>
      </c>
      <c r="E23" s="49">
        <v>67879</v>
      </c>
      <c r="F23" s="49">
        <v>144637</v>
      </c>
      <c r="G23" s="49">
        <v>0</v>
      </c>
      <c r="H23" s="49">
        <v>0</v>
      </c>
      <c r="I23" s="49">
        <v>0</v>
      </c>
      <c r="J23" s="49">
        <v>0</v>
      </c>
      <c r="K23" s="49">
        <v>0</v>
      </c>
      <c r="L23" s="49">
        <v>0</v>
      </c>
      <c r="M23" s="49">
        <v>0</v>
      </c>
      <c r="N23" s="49">
        <v>0</v>
      </c>
      <c r="O23" s="49">
        <v>38644</v>
      </c>
      <c r="P23" s="49">
        <v>74871</v>
      </c>
      <c r="Q23" s="49">
        <v>72073</v>
      </c>
      <c r="R23" s="49">
        <v>180310</v>
      </c>
      <c r="S23" s="49">
        <v>110717</v>
      </c>
      <c r="T23" s="49">
        <v>69593</v>
      </c>
      <c r="U23" s="54">
        <v>2.9349332080890922</v>
      </c>
      <c r="V23" s="54">
        <v>1.6285665254658273</v>
      </c>
    </row>
    <row r="24" spans="1:23" ht="17.25" thickBot="1" x14ac:dyDescent="0.35">
      <c r="A24" s="48" t="s">
        <v>25</v>
      </c>
      <c r="B24" s="49">
        <v>662</v>
      </c>
      <c r="C24" s="49">
        <v>5</v>
      </c>
      <c r="D24" s="49">
        <v>0</v>
      </c>
      <c r="E24" s="49">
        <v>541</v>
      </c>
      <c r="F24" s="49">
        <v>960</v>
      </c>
      <c r="G24" s="49">
        <v>0</v>
      </c>
      <c r="H24" s="49">
        <v>0</v>
      </c>
      <c r="I24" s="49">
        <v>0</v>
      </c>
      <c r="J24" s="49">
        <v>0</v>
      </c>
      <c r="K24" s="49">
        <v>0</v>
      </c>
      <c r="L24" s="49">
        <v>0</v>
      </c>
      <c r="M24" s="49">
        <v>0</v>
      </c>
      <c r="N24" s="49">
        <v>0</v>
      </c>
      <c r="O24" s="49">
        <v>2397</v>
      </c>
      <c r="P24" s="49">
        <v>2011</v>
      </c>
      <c r="Q24" s="49">
        <v>1891</v>
      </c>
      <c r="R24" s="49">
        <v>1208</v>
      </c>
      <c r="S24" s="49">
        <v>4288</v>
      </c>
      <c r="T24" s="49">
        <v>-3080</v>
      </c>
      <c r="U24" s="54">
        <v>0.50559701492537312</v>
      </c>
      <c r="V24" s="54">
        <v>0.28171641791044777</v>
      </c>
    </row>
    <row r="25" spans="1:23" ht="17.25" thickBot="1" x14ac:dyDescent="0.35">
      <c r="A25" s="48" t="s">
        <v>103</v>
      </c>
      <c r="B25" s="49">
        <v>0</v>
      </c>
      <c r="C25" s="49">
        <v>0</v>
      </c>
      <c r="D25" s="49">
        <v>0</v>
      </c>
      <c r="E25" s="49">
        <v>0</v>
      </c>
      <c r="F25" s="49">
        <v>0</v>
      </c>
      <c r="G25" s="49">
        <v>0</v>
      </c>
      <c r="H25" s="49">
        <v>0</v>
      </c>
      <c r="I25" s="49">
        <v>0</v>
      </c>
      <c r="J25" s="49">
        <v>0</v>
      </c>
      <c r="K25" s="49">
        <v>0</v>
      </c>
      <c r="L25" s="49">
        <v>0</v>
      </c>
      <c r="M25" s="49">
        <v>0</v>
      </c>
      <c r="N25" s="49">
        <v>0</v>
      </c>
      <c r="O25" s="49">
        <v>43477</v>
      </c>
      <c r="P25" s="49">
        <v>0</v>
      </c>
      <c r="Q25" s="49">
        <v>0</v>
      </c>
      <c r="R25" s="49">
        <v>0</v>
      </c>
      <c r="S25" s="49">
        <v>43477</v>
      </c>
      <c r="T25" s="49">
        <v>-43477</v>
      </c>
      <c r="U25" s="54">
        <v>0</v>
      </c>
      <c r="V25" s="54">
        <v>0</v>
      </c>
    </row>
    <row r="26" spans="1:23" x14ac:dyDescent="0.3">
      <c r="A26" s="50" t="s">
        <v>26</v>
      </c>
      <c r="B26" s="51">
        <v>1616901</v>
      </c>
      <c r="C26" s="51">
        <v>54327</v>
      </c>
      <c r="D26" s="51">
        <v>3606</v>
      </c>
      <c r="E26" s="51">
        <v>896744</v>
      </c>
      <c r="F26" s="51">
        <v>1770904</v>
      </c>
      <c r="G26" s="51">
        <v>220222</v>
      </c>
      <c r="H26" s="51">
        <v>259</v>
      </c>
      <c r="I26" s="51">
        <v>3</v>
      </c>
      <c r="J26" s="51">
        <v>38983</v>
      </c>
      <c r="K26" s="51">
        <v>0</v>
      </c>
      <c r="L26" s="51">
        <v>3</v>
      </c>
      <c r="M26" s="51">
        <v>4</v>
      </c>
      <c r="N26" s="51">
        <v>0</v>
      </c>
      <c r="O26" s="51">
        <v>224745</v>
      </c>
      <c r="P26" s="51">
        <v>706942</v>
      </c>
      <c r="Q26" s="51">
        <v>878187</v>
      </c>
      <c r="R26" s="51">
        <v>2792059</v>
      </c>
      <c r="S26" s="51">
        <v>1141921</v>
      </c>
      <c r="T26" s="51">
        <v>1650138</v>
      </c>
      <c r="U26" s="55">
        <v>3.9958517415767236</v>
      </c>
      <c r="V26" s="55">
        <v>2.445054430210146</v>
      </c>
    </row>
    <row r="27" spans="1:23" x14ac:dyDescent="0.3">
      <c r="A27" s="48" t="s">
        <v>27</v>
      </c>
      <c r="B27" s="49">
        <v>13</v>
      </c>
      <c r="C27" s="49">
        <v>0</v>
      </c>
      <c r="D27" s="49">
        <v>0</v>
      </c>
      <c r="E27" s="49">
        <v>6</v>
      </c>
      <c r="F27" s="49">
        <v>19</v>
      </c>
      <c r="G27" s="49">
        <v>0</v>
      </c>
      <c r="H27" s="49">
        <v>0</v>
      </c>
      <c r="I27" s="49">
        <v>0</v>
      </c>
      <c r="J27" s="49">
        <v>0</v>
      </c>
      <c r="K27" s="49">
        <v>0</v>
      </c>
      <c r="L27" s="49">
        <v>0</v>
      </c>
      <c r="M27" s="49">
        <v>0</v>
      </c>
      <c r="N27" s="49">
        <v>0</v>
      </c>
      <c r="O27" s="49">
        <v>20</v>
      </c>
      <c r="P27" s="49">
        <v>0</v>
      </c>
      <c r="Q27" s="49">
        <v>18</v>
      </c>
      <c r="R27" s="49">
        <v>19</v>
      </c>
      <c r="S27" s="49">
        <v>38</v>
      </c>
      <c r="T27" s="49">
        <v>-19</v>
      </c>
      <c r="U27" s="54">
        <v>1</v>
      </c>
      <c r="V27" s="54">
        <v>0.5</v>
      </c>
    </row>
    <row r="28" spans="1:23" ht="17.25" thickBot="1" x14ac:dyDescent="0.35">
      <c r="A28" s="48" t="s">
        <v>28</v>
      </c>
      <c r="B28" s="49">
        <v>561</v>
      </c>
      <c r="C28" s="49">
        <v>0</v>
      </c>
      <c r="D28" s="49">
        <v>0</v>
      </c>
      <c r="E28" s="49">
        <v>367</v>
      </c>
      <c r="F28" s="49">
        <v>525</v>
      </c>
      <c r="G28" s="49">
        <v>0</v>
      </c>
      <c r="H28" s="49">
        <v>0</v>
      </c>
      <c r="I28" s="49">
        <v>0</v>
      </c>
      <c r="J28" s="49">
        <v>0</v>
      </c>
      <c r="K28" s="49">
        <v>0</v>
      </c>
      <c r="L28" s="49">
        <v>0</v>
      </c>
      <c r="M28" s="49">
        <v>0</v>
      </c>
      <c r="N28" s="49">
        <v>0</v>
      </c>
      <c r="O28" s="49">
        <v>130</v>
      </c>
      <c r="P28" s="49">
        <v>268</v>
      </c>
      <c r="Q28" s="49">
        <v>176</v>
      </c>
      <c r="R28" s="49">
        <v>928</v>
      </c>
      <c r="S28" s="49">
        <v>306</v>
      </c>
      <c r="T28" s="49">
        <v>622</v>
      </c>
      <c r="U28" s="54">
        <v>4.7483660130718954</v>
      </c>
      <c r="V28" s="54">
        <v>3.0326797385620914</v>
      </c>
    </row>
    <row r="29" spans="1:23" ht="17.25" thickBot="1" x14ac:dyDescent="0.35">
      <c r="A29" s="48" t="s">
        <v>29</v>
      </c>
      <c r="B29" s="49">
        <v>133</v>
      </c>
      <c r="C29" s="49">
        <v>0</v>
      </c>
      <c r="D29" s="49">
        <v>0</v>
      </c>
      <c r="E29" s="49">
        <v>112</v>
      </c>
      <c r="F29" s="49">
        <v>148</v>
      </c>
      <c r="G29" s="49">
        <v>0</v>
      </c>
      <c r="H29" s="49">
        <v>0</v>
      </c>
      <c r="I29" s="49">
        <v>0</v>
      </c>
      <c r="J29" s="49">
        <v>0</v>
      </c>
      <c r="K29" s="49">
        <v>0</v>
      </c>
      <c r="L29" s="49">
        <v>0</v>
      </c>
      <c r="M29" s="49">
        <v>0</v>
      </c>
      <c r="N29" s="49">
        <v>0</v>
      </c>
      <c r="O29" s="49">
        <v>288</v>
      </c>
      <c r="P29" s="49">
        <v>98</v>
      </c>
      <c r="Q29" s="49">
        <v>208</v>
      </c>
      <c r="R29" s="49">
        <v>245</v>
      </c>
      <c r="S29" s="49">
        <v>496</v>
      </c>
      <c r="T29" s="49">
        <v>-251</v>
      </c>
      <c r="U29" s="54">
        <v>0.79233870967741937</v>
      </c>
      <c r="V29" s="54">
        <v>0.49395161290322581</v>
      </c>
    </row>
    <row r="30" spans="1:23" ht="17.25" thickBot="1" x14ac:dyDescent="0.35">
      <c r="A30" s="48" t="s">
        <v>30</v>
      </c>
      <c r="B30" s="49">
        <v>54</v>
      </c>
      <c r="C30" s="49">
        <v>0</v>
      </c>
      <c r="D30" s="49">
        <v>0</v>
      </c>
      <c r="E30" s="49">
        <v>51</v>
      </c>
      <c r="F30" s="49">
        <v>21</v>
      </c>
      <c r="G30" s="49">
        <v>0</v>
      </c>
      <c r="H30" s="49">
        <v>0</v>
      </c>
      <c r="I30" s="49">
        <v>0</v>
      </c>
      <c r="J30" s="49">
        <v>0</v>
      </c>
      <c r="K30" s="49">
        <v>0</v>
      </c>
      <c r="L30" s="49">
        <v>0</v>
      </c>
      <c r="M30" s="49">
        <v>0</v>
      </c>
      <c r="N30" s="49">
        <v>0</v>
      </c>
      <c r="O30" s="49">
        <v>443</v>
      </c>
      <c r="P30" s="49">
        <v>325</v>
      </c>
      <c r="Q30" s="49">
        <v>39</v>
      </c>
      <c r="R30" s="49">
        <v>105</v>
      </c>
      <c r="S30" s="49">
        <v>482</v>
      </c>
      <c r="T30" s="49">
        <v>-377</v>
      </c>
      <c r="U30" s="54">
        <v>0.26141078838174275</v>
      </c>
      <c r="V30" s="54">
        <v>0.21784232365145229</v>
      </c>
    </row>
    <row r="31" spans="1:23" ht="17.25" thickBot="1" x14ac:dyDescent="0.35">
      <c r="A31" s="48" t="s">
        <v>31</v>
      </c>
      <c r="B31" s="49">
        <v>10855</v>
      </c>
      <c r="C31" s="49">
        <v>844</v>
      </c>
      <c r="D31" s="49">
        <v>51</v>
      </c>
      <c r="E31" s="49">
        <v>6893</v>
      </c>
      <c r="F31" s="49">
        <v>9235</v>
      </c>
      <c r="G31" s="49">
        <v>0</v>
      </c>
      <c r="H31" s="49">
        <v>0</v>
      </c>
      <c r="I31" s="49">
        <v>0</v>
      </c>
      <c r="J31" s="49">
        <v>0</v>
      </c>
      <c r="K31" s="49">
        <v>0</v>
      </c>
      <c r="L31" s="49">
        <v>0</v>
      </c>
      <c r="M31" s="49">
        <v>0</v>
      </c>
      <c r="N31" s="49">
        <v>0</v>
      </c>
      <c r="O31" s="49">
        <v>531</v>
      </c>
      <c r="P31" s="49">
        <v>1704</v>
      </c>
      <c r="Q31" s="49">
        <v>11505</v>
      </c>
      <c r="R31" s="49">
        <v>18643</v>
      </c>
      <c r="S31" s="49">
        <v>12036</v>
      </c>
      <c r="T31" s="49">
        <v>6607</v>
      </c>
      <c r="U31" s="54">
        <v>2.3162180126287804</v>
      </c>
      <c r="V31" s="54">
        <v>1.5489365237620472</v>
      </c>
    </row>
    <row r="32" spans="1:23" ht="17.25" thickBot="1" x14ac:dyDescent="0.35">
      <c r="A32" s="48" t="s">
        <v>32</v>
      </c>
      <c r="B32" s="49">
        <v>38</v>
      </c>
      <c r="C32" s="49">
        <v>0</v>
      </c>
      <c r="D32" s="49">
        <v>0</v>
      </c>
      <c r="E32" s="49">
        <v>18</v>
      </c>
      <c r="F32" s="49">
        <v>51</v>
      </c>
      <c r="G32" s="49">
        <v>0</v>
      </c>
      <c r="H32" s="49">
        <v>0</v>
      </c>
      <c r="I32" s="49">
        <v>0</v>
      </c>
      <c r="J32" s="49">
        <v>0</v>
      </c>
      <c r="K32" s="49">
        <v>0</v>
      </c>
      <c r="L32" s="49">
        <v>0</v>
      </c>
      <c r="M32" s="49">
        <v>0</v>
      </c>
      <c r="N32" s="49">
        <v>0</v>
      </c>
      <c r="O32" s="49">
        <v>21</v>
      </c>
      <c r="P32" s="49">
        <v>0</v>
      </c>
      <c r="Q32" s="49">
        <v>19</v>
      </c>
      <c r="R32" s="49">
        <v>56</v>
      </c>
      <c r="S32" s="49">
        <v>40</v>
      </c>
      <c r="T32" s="49">
        <v>16</v>
      </c>
      <c r="U32" s="54">
        <v>2.6749999999999998</v>
      </c>
      <c r="V32" s="54">
        <v>1.4</v>
      </c>
    </row>
    <row r="33" spans="1:22" ht="17.25" thickBot="1" x14ac:dyDescent="0.35">
      <c r="A33" s="48" t="s">
        <v>33</v>
      </c>
      <c r="B33" s="49">
        <v>185</v>
      </c>
      <c r="C33" s="49">
        <v>0</v>
      </c>
      <c r="D33" s="49">
        <v>0</v>
      </c>
      <c r="E33" s="49">
        <v>159</v>
      </c>
      <c r="F33" s="49">
        <v>227</v>
      </c>
      <c r="G33" s="49">
        <v>0</v>
      </c>
      <c r="H33" s="49">
        <v>0</v>
      </c>
      <c r="I33" s="49">
        <v>0</v>
      </c>
      <c r="J33" s="49">
        <v>0</v>
      </c>
      <c r="K33" s="49">
        <v>0</v>
      </c>
      <c r="L33" s="49">
        <v>0</v>
      </c>
      <c r="M33" s="49">
        <v>0</v>
      </c>
      <c r="N33" s="49">
        <v>0</v>
      </c>
      <c r="O33" s="49">
        <v>152</v>
      </c>
      <c r="P33" s="49">
        <v>100</v>
      </c>
      <c r="Q33" s="49">
        <v>320</v>
      </c>
      <c r="R33" s="49">
        <v>344</v>
      </c>
      <c r="S33" s="49">
        <v>472</v>
      </c>
      <c r="T33" s="49">
        <v>-128</v>
      </c>
      <c r="U33" s="54">
        <v>1.2097457627118644</v>
      </c>
      <c r="V33" s="54">
        <v>0.72881355932203384</v>
      </c>
    </row>
    <row r="34" spans="1:22" ht="17.25" thickBot="1" x14ac:dyDescent="0.35">
      <c r="A34" s="48" t="s">
        <v>34</v>
      </c>
      <c r="B34" s="49">
        <v>24</v>
      </c>
      <c r="C34" s="49">
        <v>0</v>
      </c>
      <c r="D34" s="49">
        <v>0</v>
      </c>
      <c r="E34" s="49">
        <v>25</v>
      </c>
      <c r="F34" s="49">
        <v>59</v>
      </c>
      <c r="G34" s="49">
        <v>0</v>
      </c>
      <c r="H34" s="49">
        <v>0</v>
      </c>
      <c r="I34" s="49">
        <v>0</v>
      </c>
      <c r="J34" s="49">
        <v>0</v>
      </c>
      <c r="K34" s="49">
        <v>0</v>
      </c>
      <c r="L34" s="49">
        <v>0</v>
      </c>
      <c r="M34" s="49">
        <v>0</v>
      </c>
      <c r="N34" s="49">
        <v>0</v>
      </c>
      <c r="O34" s="49">
        <v>353</v>
      </c>
      <c r="P34" s="49">
        <v>0</v>
      </c>
      <c r="Q34" s="49">
        <v>45</v>
      </c>
      <c r="R34" s="49">
        <v>49</v>
      </c>
      <c r="S34" s="49">
        <v>398</v>
      </c>
      <c r="T34" s="49">
        <v>-349</v>
      </c>
      <c r="U34" s="54">
        <v>0.271356783919598</v>
      </c>
      <c r="V34" s="54">
        <v>0.12311557788944724</v>
      </c>
    </row>
    <row r="35" spans="1:22" ht="17.25" thickBot="1" x14ac:dyDescent="0.35">
      <c r="A35" s="50" t="s">
        <v>35</v>
      </c>
      <c r="B35" s="51">
        <v>11863</v>
      </c>
      <c r="C35" s="51">
        <v>844</v>
      </c>
      <c r="D35" s="51">
        <v>51</v>
      </c>
      <c r="E35" s="51">
        <v>7631</v>
      </c>
      <c r="F35" s="51">
        <v>10285</v>
      </c>
      <c r="G35" s="51">
        <v>0</v>
      </c>
      <c r="H35" s="51">
        <v>0</v>
      </c>
      <c r="I35" s="51">
        <v>0</v>
      </c>
      <c r="J35" s="51">
        <v>0</v>
      </c>
      <c r="K35" s="51">
        <v>0</v>
      </c>
      <c r="L35" s="51">
        <v>0</v>
      </c>
      <c r="M35" s="51">
        <v>0</v>
      </c>
      <c r="N35" s="51">
        <v>0</v>
      </c>
      <c r="O35" s="51">
        <v>1938</v>
      </c>
      <c r="P35" s="51">
        <v>2495</v>
      </c>
      <c r="Q35" s="51">
        <v>12330</v>
      </c>
      <c r="R35" s="51">
        <v>20389</v>
      </c>
      <c r="S35" s="51">
        <v>14268</v>
      </c>
      <c r="T35" s="51">
        <v>6121</v>
      </c>
      <c r="U35" s="55">
        <v>2.1498458088029158</v>
      </c>
      <c r="V35" s="55">
        <v>1.4290019624334174</v>
      </c>
    </row>
    <row r="36" spans="1:22" ht="17.25" thickBot="1" x14ac:dyDescent="0.35">
      <c r="A36" s="48" t="s">
        <v>36</v>
      </c>
      <c r="B36" s="49">
        <v>270646</v>
      </c>
      <c r="C36" s="49">
        <v>0</v>
      </c>
      <c r="D36" s="49">
        <v>0</v>
      </c>
      <c r="E36" s="49">
        <v>151795</v>
      </c>
      <c r="F36" s="49">
        <v>273409</v>
      </c>
      <c r="G36" s="49">
        <v>0</v>
      </c>
      <c r="H36" s="49">
        <v>0</v>
      </c>
      <c r="I36" s="49">
        <v>0</v>
      </c>
      <c r="J36" s="49">
        <v>0</v>
      </c>
      <c r="K36" s="49">
        <v>0</v>
      </c>
      <c r="L36" s="49">
        <v>0</v>
      </c>
      <c r="M36" s="49">
        <v>0</v>
      </c>
      <c r="N36" s="49">
        <v>0</v>
      </c>
      <c r="O36" s="49">
        <v>301534</v>
      </c>
      <c r="P36" s="49">
        <v>0</v>
      </c>
      <c r="Q36" s="49">
        <v>0</v>
      </c>
      <c r="R36" s="49">
        <v>422441</v>
      </c>
      <c r="S36" s="49">
        <v>301534</v>
      </c>
      <c r="T36" s="49">
        <v>120907</v>
      </c>
      <c r="U36" s="54">
        <v>2.3076999608667679</v>
      </c>
      <c r="V36" s="54">
        <v>1.4009730246008743</v>
      </c>
    </row>
    <row r="37" spans="1:22" ht="17.25" thickBot="1" x14ac:dyDescent="0.35">
      <c r="A37" s="48" t="s">
        <v>104</v>
      </c>
      <c r="B37" s="49">
        <v>0</v>
      </c>
      <c r="C37" s="49">
        <v>0</v>
      </c>
      <c r="D37" s="49">
        <v>0</v>
      </c>
      <c r="E37" s="49">
        <v>0</v>
      </c>
      <c r="F37" s="49">
        <v>0</v>
      </c>
      <c r="G37" s="49">
        <v>0</v>
      </c>
      <c r="H37" s="49">
        <v>0</v>
      </c>
      <c r="I37" s="49">
        <v>0</v>
      </c>
      <c r="J37" s="49">
        <v>0</v>
      </c>
      <c r="K37" s="49">
        <v>0</v>
      </c>
      <c r="L37" s="49">
        <v>0</v>
      </c>
      <c r="M37" s="49">
        <v>0</v>
      </c>
      <c r="N37" s="49">
        <v>0</v>
      </c>
      <c r="O37" s="49">
        <v>153818</v>
      </c>
      <c r="P37" s="49">
        <v>0</v>
      </c>
      <c r="Q37" s="49">
        <v>0</v>
      </c>
      <c r="R37" s="49">
        <v>0</v>
      </c>
      <c r="S37" s="49">
        <v>153818</v>
      </c>
      <c r="T37" s="49">
        <v>-153818</v>
      </c>
      <c r="U37" s="54">
        <v>0</v>
      </c>
      <c r="V37" s="54">
        <v>0</v>
      </c>
    </row>
    <row r="38" spans="1:22" ht="17.25" thickBot="1" x14ac:dyDescent="0.35">
      <c r="A38" s="50" t="s">
        <v>105</v>
      </c>
      <c r="B38" s="51">
        <v>2335611</v>
      </c>
      <c r="C38" s="51">
        <v>483300</v>
      </c>
      <c r="D38" s="51">
        <v>47007</v>
      </c>
      <c r="E38" s="51">
        <v>1356604</v>
      </c>
      <c r="F38" s="51">
        <v>2633960</v>
      </c>
      <c r="G38" s="51">
        <v>314086</v>
      </c>
      <c r="H38" s="51">
        <v>259</v>
      </c>
      <c r="I38" s="51">
        <v>162</v>
      </c>
      <c r="J38" s="51">
        <v>54029</v>
      </c>
      <c r="K38" s="51">
        <v>0</v>
      </c>
      <c r="L38" s="51">
        <v>72</v>
      </c>
      <c r="M38" s="51">
        <v>107</v>
      </c>
      <c r="N38" s="51">
        <v>0</v>
      </c>
      <c r="O38" s="51">
        <v>775020</v>
      </c>
      <c r="P38" s="51">
        <v>808681</v>
      </c>
      <c r="Q38" s="51">
        <v>1103638</v>
      </c>
      <c r="R38" s="51">
        <v>4536867</v>
      </c>
      <c r="S38" s="51">
        <v>1932921</v>
      </c>
      <c r="T38" s="51">
        <v>2603946</v>
      </c>
      <c r="U38" s="55">
        <v>3.7096343146607293</v>
      </c>
      <c r="V38" s="55">
        <v>2.3471559365333605</v>
      </c>
    </row>
    <row r="39" spans="1:22" ht="17.25" thickBot="1" x14ac:dyDescent="0.35">
      <c r="A39" s="50" t="s">
        <v>106</v>
      </c>
      <c r="B39" s="51">
        <v>2812962</v>
      </c>
      <c r="C39" s="51">
        <v>813561</v>
      </c>
      <c r="D39" s="51">
        <v>73960</v>
      </c>
      <c r="E39" s="51">
        <v>1666845</v>
      </c>
      <c r="F39" s="51">
        <v>3374980</v>
      </c>
      <c r="G39" s="51">
        <v>450497</v>
      </c>
      <c r="H39" s="51">
        <v>275</v>
      </c>
      <c r="I39" s="51">
        <v>596</v>
      </c>
      <c r="J39" s="51">
        <v>80503</v>
      </c>
      <c r="K39" s="51">
        <v>0</v>
      </c>
      <c r="L39" s="51">
        <v>182</v>
      </c>
      <c r="M39" s="51">
        <v>233</v>
      </c>
      <c r="N39" s="51">
        <v>0</v>
      </c>
      <c r="O39" s="51">
        <v>602805</v>
      </c>
      <c r="P39" s="51">
        <v>1110145</v>
      </c>
      <c r="Q39" s="51">
        <v>1384357</v>
      </c>
      <c r="R39" s="51">
        <v>5818100</v>
      </c>
      <c r="S39" s="51">
        <v>2068443</v>
      </c>
      <c r="T39" s="51">
        <v>3749657</v>
      </c>
      <c r="U39" s="55">
        <v>4.4439438558768991</v>
      </c>
      <c r="V39" s="55">
        <v>2.8127920372956856</v>
      </c>
    </row>
    <row r="40" spans="1:22" x14ac:dyDescent="0.3">
      <c r="A40" s="50" t="s">
        <v>107</v>
      </c>
      <c r="B40" s="51">
        <v>2059233</v>
      </c>
      <c r="C40" s="51">
        <v>482456</v>
      </c>
      <c r="D40" s="51">
        <v>46975</v>
      </c>
      <c r="E40" s="51">
        <v>1201043</v>
      </c>
      <c r="F40" s="51">
        <v>2355319</v>
      </c>
      <c r="G40" s="51">
        <v>314086</v>
      </c>
      <c r="H40" s="51">
        <v>259</v>
      </c>
      <c r="I40" s="51">
        <v>162</v>
      </c>
      <c r="J40" s="51">
        <v>54029</v>
      </c>
      <c r="K40" s="51">
        <v>0</v>
      </c>
      <c r="L40" s="51">
        <v>72</v>
      </c>
      <c r="M40" s="51">
        <v>107</v>
      </c>
      <c r="N40" s="51">
        <v>0</v>
      </c>
      <c r="O40" s="51">
        <v>472124</v>
      </c>
      <c r="P40" s="51">
        <v>807104</v>
      </c>
      <c r="Q40" s="51">
        <v>1097140</v>
      </c>
      <c r="R40" s="51">
        <v>4104052</v>
      </c>
      <c r="S40" s="51">
        <v>1623527</v>
      </c>
      <c r="T40" s="51">
        <v>2480525</v>
      </c>
      <c r="U40" s="55">
        <v>3.9783417937786472</v>
      </c>
      <c r="V40" s="55">
        <v>2.5278618710991565</v>
      </c>
    </row>
    <row r="41" spans="1:22" ht="17.25" thickBot="1" x14ac:dyDescent="0.35">
      <c r="A41" s="50" t="s">
        <v>108</v>
      </c>
      <c r="B41" s="51">
        <v>3083609</v>
      </c>
      <c r="C41" s="51">
        <v>813561</v>
      </c>
      <c r="D41" s="51">
        <v>73960</v>
      </c>
      <c r="E41" s="51">
        <v>1818640</v>
      </c>
      <c r="F41" s="51">
        <v>3648388</v>
      </c>
      <c r="G41" s="51">
        <v>450497</v>
      </c>
      <c r="H41" s="51">
        <v>275</v>
      </c>
      <c r="I41" s="51">
        <v>596</v>
      </c>
      <c r="J41" s="51">
        <v>80503</v>
      </c>
      <c r="K41" s="51">
        <v>0</v>
      </c>
      <c r="L41" s="51">
        <v>182</v>
      </c>
      <c r="M41" s="51">
        <v>233</v>
      </c>
      <c r="N41" s="51">
        <v>0</v>
      </c>
      <c r="O41" s="51">
        <v>904340</v>
      </c>
      <c r="P41" s="51">
        <v>1110145</v>
      </c>
      <c r="Q41" s="51">
        <v>1384357</v>
      </c>
      <c r="R41" s="51">
        <v>6240542</v>
      </c>
      <c r="S41" s="51">
        <v>2369978</v>
      </c>
      <c r="T41" s="51">
        <v>3870564</v>
      </c>
      <c r="U41" s="55">
        <v>4.172172857184445</v>
      </c>
      <c r="V41" s="55">
        <v>2.6331645272656541</v>
      </c>
    </row>
    <row r="42" spans="1:22" x14ac:dyDescent="0.3">
      <c r="A42" s="85" t="s">
        <v>109</v>
      </c>
      <c r="R42" s="67"/>
    </row>
    <row r="43" spans="1:22" x14ac:dyDescent="0.3">
      <c r="A43" s="85" t="s">
        <v>110</v>
      </c>
      <c r="T43" s="67"/>
      <c r="U43" s="67"/>
    </row>
    <row r="44" spans="1:22" x14ac:dyDescent="0.3">
      <c r="A44" s="85" t="s">
        <v>43</v>
      </c>
      <c r="U44" s="67"/>
    </row>
    <row r="45" spans="1:22" x14ac:dyDescent="0.3">
      <c r="S45" s="141"/>
      <c r="U45" s="145"/>
      <c r="V45" s="146"/>
    </row>
    <row r="46" spans="1:22" x14ac:dyDescent="0.3">
      <c r="S46" s="141"/>
      <c r="U46" s="143"/>
      <c r="V46" s="143"/>
    </row>
    <row r="47" spans="1:22" x14ac:dyDescent="0.3">
      <c r="S47" s="141"/>
      <c r="U47" s="143"/>
      <c r="V47" s="143"/>
    </row>
    <row r="48" spans="1:22" x14ac:dyDescent="0.3">
      <c r="S48" s="141"/>
      <c r="U48" s="143"/>
      <c r="V48" s="143"/>
    </row>
    <row r="49" spans="19:22" x14ac:dyDescent="0.3">
      <c r="S49" s="145"/>
      <c r="U49" s="143"/>
      <c r="V49" s="143"/>
    </row>
    <row r="50" spans="19:22" x14ac:dyDescent="0.3">
      <c r="S50" s="148"/>
      <c r="U50" s="144"/>
      <c r="V50" s="144"/>
    </row>
    <row r="51" spans="19:22" x14ac:dyDescent="0.3">
      <c r="S51" s="149"/>
      <c r="U51" s="147"/>
      <c r="V51" s="147"/>
    </row>
    <row r="53" spans="19:22" x14ac:dyDescent="0.3">
      <c r="T53" s="150"/>
    </row>
    <row r="54" spans="19:22" x14ac:dyDescent="0.3">
      <c r="T54" s="67"/>
    </row>
  </sheetData>
  <mergeCells count="4">
    <mergeCell ref="A2:A3"/>
    <mergeCell ref="B2:H2"/>
    <mergeCell ref="I2:Q2"/>
    <mergeCell ref="R2:V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45A84-5061-4A8C-8075-922464CB5FB8}">
  <dimension ref="A1:V44"/>
  <sheetViews>
    <sheetView showGridLines="0" zoomScale="86" zoomScaleNormal="86" workbookViewId="0">
      <selection activeCell="U17" sqref="U17"/>
    </sheetView>
  </sheetViews>
  <sheetFormatPr defaultRowHeight="15" x14ac:dyDescent="0.25"/>
  <cols>
    <col min="1" max="1" width="38.7109375" customWidth="1"/>
    <col min="2" max="21" width="12.85546875" customWidth="1"/>
  </cols>
  <sheetData>
    <row r="1" spans="1:22" ht="15.75" thickBot="1" x14ac:dyDescent="0.3">
      <c r="A1" s="38" t="s">
        <v>111</v>
      </c>
    </row>
    <row r="2" spans="1:22" ht="14.45" customHeight="1" thickBot="1" x14ac:dyDescent="0.3">
      <c r="A2" s="89" t="s">
        <v>1</v>
      </c>
      <c r="B2" s="91" t="s">
        <v>62</v>
      </c>
      <c r="C2" s="92"/>
      <c r="D2" s="92"/>
      <c r="E2" s="92"/>
      <c r="F2" s="92"/>
      <c r="G2" s="92"/>
      <c r="H2" s="93"/>
      <c r="I2" s="91" t="s">
        <v>63</v>
      </c>
      <c r="J2" s="92"/>
      <c r="K2" s="92"/>
      <c r="L2" s="92"/>
      <c r="M2" s="92"/>
      <c r="N2" s="92"/>
      <c r="O2" s="92"/>
      <c r="P2" s="92"/>
      <c r="Q2" s="93"/>
      <c r="R2" s="91" t="s">
        <v>112</v>
      </c>
      <c r="S2" s="92"/>
      <c r="T2" s="92"/>
      <c r="U2" s="92"/>
    </row>
    <row r="3" spans="1:22" ht="59.25" customHeight="1" thickBot="1" x14ac:dyDescent="0.35">
      <c r="A3" s="90"/>
      <c r="B3" s="47" t="s">
        <v>65</v>
      </c>
      <c r="C3" s="47" t="s">
        <v>66</v>
      </c>
      <c r="D3" s="47" t="s">
        <v>67</v>
      </c>
      <c r="E3" s="47" t="s">
        <v>68</v>
      </c>
      <c r="F3" s="47" t="s">
        <v>69</v>
      </c>
      <c r="G3" s="47" t="s">
        <v>70</v>
      </c>
      <c r="H3" s="47" t="s">
        <v>71</v>
      </c>
      <c r="I3" s="47" t="s">
        <v>65</v>
      </c>
      <c r="J3" s="47" t="s">
        <v>72</v>
      </c>
      <c r="K3" s="47" t="s">
        <v>67</v>
      </c>
      <c r="L3" s="47" t="s">
        <v>68</v>
      </c>
      <c r="M3" s="47" t="s">
        <v>69</v>
      </c>
      <c r="N3" s="47" t="s">
        <v>70</v>
      </c>
      <c r="O3" s="47" t="s">
        <v>73</v>
      </c>
      <c r="P3" s="47" t="s">
        <v>74</v>
      </c>
      <c r="Q3" s="47" t="s">
        <v>71</v>
      </c>
      <c r="R3" s="47" t="s">
        <v>113</v>
      </c>
      <c r="S3" s="47" t="s">
        <v>114</v>
      </c>
      <c r="T3" s="47" t="s">
        <v>115</v>
      </c>
      <c r="U3" s="47" t="s">
        <v>116</v>
      </c>
      <c r="V3" s="39"/>
    </row>
    <row r="4" spans="1:22" s="63" customFormat="1" ht="16.5" thickTop="1" thickBot="1" x14ac:dyDescent="0.3">
      <c r="A4" s="61"/>
      <c r="B4" s="62" t="s">
        <v>80</v>
      </c>
      <c r="C4" s="62" t="s">
        <v>81</v>
      </c>
      <c r="D4" s="62" t="s">
        <v>82</v>
      </c>
      <c r="E4" s="62" t="s">
        <v>83</v>
      </c>
      <c r="F4" s="62" t="s">
        <v>84</v>
      </c>
      <c r="G4" s="61" t="s">
        <v>85</v>
      </c>
      <c r="H4" s="62" t="s">
        <v>86</v>
      </c>
      <c r="I4" s="62" t="s">
        <v>87</v>
      </c>
      <c r="J4" s="62" t="s">
        <v>88</v>
      </c>
      <c r="K4" s="62" t="s">
        <v>89</v>
      </c>
      <c r="L4" s="62" t="s">
        <v>90</v>
      </c>
      <c r="M4" s="61" t="s">
        <v>91</v>
      </c>
      <c r="N4" s="62" t="s">
        <v>92</v>
      </c>
      <c r="O4" s="62" t="s">
        <v>93</v>
      </c>
      <c r="P4" s="62" t="s">
        <v>94</v>
      </c>
      <c r="Q4" s="62" t="s">
        <v>95</v>
      </c>
      <c r="R4" s="62" t="s">
        <v>117</v>
      </c>
      <c r="S4" s="61" t="s">
        <v>118</v>
      </c>
      <c r="T4" s="62" t="s">
        <v>119</v>
      </c>
      <c r="U4" s="62" t="s">
        <v>120</v>
      </c>
    </row>
    <row r="5" spans="1:22" ht="15.75" thickBot="1" x14ac:dyDescent="0.3">
      <c r="A5" s="48" t="s">
        <v>218</v>
      </c>
      <c r="B5" s="49">
        <v>3569</v>
      </c>
      <c r="C5" s="49">
        <v>718</v>
      </c>
      <c r="D5" s="49">
        <v>0</v>
      </c>
      <c r="E5" s="49">
        <v>1349</v>
      </c>
      <c r="F5" s="49">
        <v>2290</v>
      </c>
      <c r="G5" s="49">
        <v>0</v>
      </c>
      <c r="H5" s="49">
        <v>0</v>
      </c>
      <c r="I5" s="49">
        <v>0</v>
      </c>
      <c r="J5" s="49">
        <v>0</v>
      </c>
      <c r="K5" s="49">
        <v>0</v>
      </c>
      <c r="L5" s="49">
        <v>0</v>
      </c>
      <c r="M5" s="49">
        <v>0</v>
      </c>
      <c r="N5" s="49">
        <v>0</v>
      </c>
      <c r="O5" s="49">
        <v>750</v>
      </c>
      <c r="P5" s="49">
        <v>0</v>
      </c>
      <c r="Q5" s="49">
        <v>771</v>
      </c>
      <c r="R5" s="49">
        <v>4287</v>
      </c>
      <c r="S5" s="60">
        <v>750</v>
      </c>
      <c r="T5" s="49">
        <v>3537</v>
      </c>
      <c r="U5" s="56">
        <v>5.7160000000000002</v>
      </c>
    </row>
    <row r="6" spans="1:22" ht="15.75" thickBot="1" x14ac:dyDescent="0.3">
      <c r="A6" s="48" t="s">
        <v>8</v>
      </c>
      <c r="B6" s="49">
        <v>97843</v>
      </c>
      <c r="C6" s="49">
        <v>0</v>
      </c>
      <c r="D6" s="49">
        <v>0</v>
      </c>
      <c r="E6" s="49">
        <v>62231</v>
      </c>
      <c r="F6" s="49">
        <v>97803</v>
      </c>
      <c r="G6" s="49">
        <v>0</v>
      </c>
      <c r="H6" s="49">
        <v>0</v>
      </c>
      <c r="I6" s="49">
        <v>99</v>
      </c>
      <c r="J6" s="49">
        <v>0</v>
      </c>
      <c r="K6" s="49">
        <v>0</v>
      </c>
      <c r="L6" s="49">
        <v>54</v>
      </c>
      <c r="M6" s="49">
        <v>83</v>
      </c>
      <c r="N6" s="49">
        <v>0</v>
      </c>
      <c r="O6" s="49">
        <v>25938</v>
      </c>
      <c r="P6" s="49">
        <v>0</v>
      </c>
      <c r="Q6" s="49">
        <v>0</v>
      </c>
      <c r="R6" s="49">
        <v>97843</v>
      </c>
      <c r="S6" s="60">
        <v>26037</v>
      </c>
      <c r="T6" s="49">
        <v>71806</v>
      </c>
      <c r="U6" s="56">
        <v>3.757844605753351</v>
      </c>
    </row>
    <row r="7" spans="1:22" ht="15.75" thickBot="1" x14ac:dyDescent="0.3">
      <c r="A7" s="48" t="s">
        <v>9</v>
      </c>
      <c r="B7" s="49">
        <v>54329</v>
      </c>
      <c r="C7" s="49">
        <v>18628</v>
      </c>
      <c r="D7" s="49">
        <v>0</v>
      </c>
      <c r="E7" s="49">
        <v>38327</v>
      </c>
      <c r="F7" s="49">
        <v>114230</v>
      </c>
      <c r="G7" s="49">
        <v>0</v>
      </c>
      <c r="H7" s="49">
        <v>0</v>
      </c>
      <c r="I7" s="49">
        <v>0</v>
      </c>
      <c r="J7" s="49">
        <v>0</v>
      </c>
      <c r="K7" s="49">
        <v>0</v>
      </c>
      <c r="L7" s="49">
        <v>0</v>
      </c>
      <c r="M7" s="49">
        <v>0</v>
      </c>
      <c r="N7" s="49">
        <v>0</v>
      </c>
      <c r="O7" s="49">
        <v>9421</v>
      </c>
      <c r="P7" s="49">
        <v>27717</v>
      </c>
      <c r="Q7" s="49">
        <v>31169</v>
      </c>
      <c r="R7" s="49">
        <v>72957</v>
      </c>
      <c r="S7" s="60">
        <v>37138</v>
      </c>
      <c r="T7" s="49">
        <v>35819</v>
      </c>
      <c r="U7" s="56">
        <v>1.9644838171145458</v>
      </c>
    </row>
    <row r="8" spans="1:22" ht="15.75" thickBot="1" x14ac:dyDescent="0.3">
      <c r="A8" s="48" t="s">
        <v>10</v>
      </c>
      <c r="B8" s="49">
        <v>2471</v>
      </c>
      <c r="C8" s="49">
        <v>840</v>
      </c>
      <c r="D8" s="49">
        <v>120</v>
      </c>
      <c r="E8" s="49">
        <v>1881</v>
      </c>
      <c r="F8" s="49">
        <v>4063</v>
      </c>
      <c r="G8" s="49">
        <v>9</v>
      </c>
      <c r="H8" s="49">
        <v>0</v>
      </c>
      <c r="I8" s="49">
        <v>10</v>
      </c>
      <c r="J8" s="49">
        <v>0</v>
      </c>
      <c r="K8" s="49">
        <v>0</v>
      </c>
      <c r="L8" s="49">
        <v>10</v>
      </c>
      <c r="M8" s="49">
        <v>11</v>
      </c>
      <c r="N8" s="49">
        <v>0</v>
      </c>
      <c r="O8" s="49">
        <v>1992</v>
      </c>
      <c r="P8" s="49">
        <v>899</v>
      </c>
      <c r="Q8" s="49">
        <v>1852</v>
      </c>
      <c r="R8" s="49">
        <v>3431</v>
      </c>
      <c r="S8" s="60">
        <v>2901</v>
      </c>
      <c r="T8" s="49">
        <v>530</v>
      </c>
      <c r="U8" s="56">
        <v>1.1826956221992417</v>
      </c>
    </row>
    <row r="9" spans="1:22" ht="15.75" thickBot="1" x14ac:dyDescent="0.3">
      <c r="A9" s="48" t="s">
        <v>11</v>
      </c>
      <c r="B9" s="49">
        <v>70243</v>
      </c>
      <c r="C9" s="49">
        <v>33572</v>
      </c>
      <c r="D9" s="49">
        <v>5502</v>
      </c>
      <c r="E9" s="49">
        <v>47306</v>
      </c>
      <c r="F9" s="49">
        <v>84684</v>
      </c>
      <c r="G9" s="49">
        <v>2750</v>
      </c>
      <c r="H9" s="49">
        <v>0</v>
      </c>
      <c r="I9" s="49">
        <v>5</v>
      </c>
      <c r="J9" s="49">
        <v>707</v>
      </c>
      <c r="K9" s="49">
        <v>0</v>
      </c>
      <c r="L9" s="49">
        <v>0</v>
      </c>
      <c r="M9" s="49">
        <v>1</v>
      </c>
      <c r="N9" s="49">
        <v>0</v>
      </c>
      <c r="O9" s="49">
        <v>44148</v>
      </c>
      <c r="P9" s="49">
        <v>97783</v>
      </c>
      <c r="Q9" s="49">
        <v>91590</v>
      </c>
      <c r="R9" s="49">
        <v>109317</v>
      </c>
      <c r="S9" s="60">
        <v>142643</v>
      </c>
      <c r="T9" s="49">
        <v>-33326</v>
      </c>
      <c r="U9" s="56">
        <v>0.76636778531017991</v>
      </c>
    </row>
    <row r="10" spans="1:22" ht="15.75" thickBot="1" x14ac:dyDescent="0.3">
      <c r="A10" s="48" t="s">
        <v>12</v>
      </c>
      <c r="B10" s="49">
        <v>13190</v>
      </c>
      <c r="C10" s="49">
        <v>5618</v>
      </c>
      <c r="D10" s="49">
        <v>1177</v>
      </c>
      <c r="E10" s="49">
        <v>9439</v>
      </c>
      <c r="F10" s="49">
        <v>21430</v>
      </c>
      <c r="G10" s="49">
        <v>251</v>
      </c>
      <c r="H10" s="49">
        <v>0</v>
      </c>
      <c r="I10" s="49">
        <v>79</v>
      </c>
      <c r="J10" s="49">
        <v>131</v>
      </c>
      <c r="K10" s="49">
        <v>0</v>
      </c>
      <c r="L10" s="49">
        <v>60</v>
      </c>
      <c r="M10" s="49">
        <v>69</v>
      </c>
      <c r="N10" s="49">
        <v>0</v>
      </c>
      <c r="O10" s="49">
        <v>6857</v>
      </c>
      <c r="P10" s="49">
        <v>8149</v>
      </c>
      <c r="Q10" s="49">
        <v>7071</v>
      </c>
      <c r="R10" s="49">
        <v>19985</v>
      </c>
      <c r="S10" s="60">
        <v>15216</v>
      </c>
      <c r="T10" s="49">
        <v>4769</v>
      </c>
      <c r="U10" s="56">
        <v>1.313420084121977</v>
      </c>
    </row>
    <row r="11" spans="1:22" ht="15.75" thickBot="1" x14ac:dyDescent="0.3">
      <c r="A11" s="48" t="s">
        <v>13</v>
      </c>
      <c r="B11" s="49">
        <v>370084</v>
      </c>
      <c r="C11" s="49">
        <v>32830</v>
      </c>
      <c r="D11" s="49">
        <v>16240</v>
      </c>
      <c r="E11" s="49">
        <v>223019</v>
      </c>
      <c r="F11" s="49">
        <v>481151</v>
      </c>
      <c r="G11" s="49">
        <v>100405</v>
      </c>
      <c r="H11" s="49">
        <v>0</v>
      </c>
      <c r="I11" s="49">
        <v>0</v>
      </c>
      <c r="J11" s="49">
        <v>11150</v>
      </c>
      <c r="K11" s="49">
        <v>0</v>
      </c>
      <c r="L11" s="49">
        <v>0</v>
      </c>
      <c r="M11" s="49">
        <v>0</v>
      </c>
      <c r="N11" s="49">
        <v>0</v>
      </c>
      <c r="O11" s="49">
        <v>17205</v>
      </c>
      <c r="P11" s="49">
        <v>52519</v>
      </c>
      <c r="Q11" s="49">
        <v>75260</v>
      </c>
      <c r="R11" s="49">
        <v>419154</v>
      </c>
      <c r="S11" s="60">
        <v>80874</v>
      </c>
      <c r="T11" s="49">
        <v>338280</v>
      </c>
      <c r="U11" s="56">
        <v>5.1828028785518212</v>
      </c>
    </row>
    <row r="12" spans="1:22" ht="15.75" thickBot="1" x14ac:dyDescent="0.3">
      <c r="A12" s="48" t="s">
        <v>14</v>
      </c>
      <c r="B12" s="49">
        <v>532720</v>
      </c>
      <c r="C12" s="49">
        <v>621673</v>
      </c>
      <c r="D12" s="49">
        <v>43726</v>
      </c>
      <c r="E12" s="49">
        <v>357038</v>
      </c>
      <c r="F12" s="49">
        <v>740476</v>
      </c>
      <c r="G12" s="49">
        <v>118000</v>
      </c>
      <c r="H12" s="49">
        <v>0</v>
      </c>
      <c r="I12" s="49">
        <v>24</v>
      </c>
      <c r="J12" s="49">
        <v>28538</v>
      </c>
      <c r="K12" s="49">
        <v>0</v>
      </c>
      <c r="L12" s="49">
        <v>0</v>
      </c>
      <c r="M12" s="49">
        <v>0</v>
      </c>
      <c r="N12" s="49">
        <v>0</v>
      </c>
      <c r="O12" s="49">
        <v>50329</v>
      </c>
      <c r="P12" s="49">
        <v>100319</v>
      </c>
      <c r="Q12" s="49">
        <v>186708</v>
      </c>
      <c r="R12" s="49">
        <v>1198119</v>
      </c>
      <c r="S12" s="60">
        <v>179210</v>
      </c>
      <c r="T12" s="49">
        <v>1018909</v>
      </c>
      <c r="U12" s="56">
        <v>6.6855588415825009</v>
      </c>
    </row>
    <row r="13" spans="1:22" ht="15.75" thickBot="1" x14ac:dyDescent="0.3">
      <c r="A13" s="48" t="s">
        <v>15</v>
      </c>
      <c r="B13" s="49">
        <v>32186</v>
      </c>
      <c r="C13" s="49">
        <v>41240</v>
      </c>
      <c r="D13" s="49">
        <v>3524</v>
      </c>
      <c r="E13" s="49">
        <v>16587</v>
      </c>
      <c r="F13" s="49">
        <v>30088</v>
      </c>
      <c r="G13" s="49">
        <v>8859</v>
      </c>
      <c r="H13" s="49">
        <v>16</v>
      </c>
      <c r="I13" s="49">
        <v>21</v>
      </c>
      <c r="J13" s="49">
        <v>994</v>
      </c>
      <c r="K13" s="49">
        <v>0</v>
      </c>
      <c r="L13" s="49">
        <v>5</v>
      </c>
      <c r="M13" s="49">
        <v>7</v>
      </c>
      <c r="N13" s="49">
        <v>0</v>
      </c>
      <c r="O13" s="49">
        <v>36823</v>
      </c>
      <c r="P13" s="49">
        <v>92112</v>
      </c>
      <c r="Q13" s="49">
        <v>80526</v>
      </c>
      <c r="R13" s="49">
        <v>76950</v>
      </c>
      <c r="S13" s="60">
        <v>129950</v>
      </c>
      <c r="T13" s="49">
        <v>-53000</v>
      </c>
      <c r="U13" s="56">
        <v>0.59215082724124668</v>
      </c>
    </row>
    <row r="14" spans="1:22" ht="15.75" thickBot="1" x14ac:dyDescent="0.3">
      <c r="A14" s="48" t="s">
        <v>16</v>
      </c>
      <c r="B14" s="49">
        <v>7561</v>
      </c>
      <c r="C14" s="49">
        <v>3278</v>
      </c>
      <c r="D14" s="49">
        <v>14</v>
      </c>
      <c r="E14" s="49">
        <v>5295</v>
      </c>
      <c r="F14" s="49">
        <v>17575</v>
      </c>
      <c r="G14" s="49">
        <v>1</v>
      </c>
      <c r="H14" s="49">
        <v>0</v>
      </c>
      <c r="I14" s="49">
        <v>353</v>
      </c>
      <c r="J14" s="49">
        <v>0</v>
      </c>
      <c r="K14" s="49">
        <v>0</v>
      </c>
      <c r="L14" s="49">
        <v>51</v>
      </c>
      <c r="M14" s="49">
        <v>57</v>
      </c>
      <c r="N14" s="49">
        <v>0</v>
      </c>
      <c r="O14" s="49">
        <v>5722</v>
      </c>
      <c r="P14" s="49">
        <v>21210</v>
      </c>
      <c r="Q14" s="49">
        <v>19216</v>
      </c>
      <c r="R14" s="49">
        <v>10853</v>
      </c>
      <c r="S14" s="60">
        <v>27285</v>
      </c>
      <c r="T14" s="49">
        <v>-16432</v>
      </c>
      <c r="U14" s="56">
        <v>0.39776433938061206</v>
      </c>
    </row>
    <row r="15" spans="1:22" ht="15.75" thickBot="1" x14ac:dyDescent="0.3">
      <c r="A15" s="48" t="s">
        <v>102</v>
      </c>
      <c r="B15" s="49">
        <v>0</v>
      </c>
      <c r="C15" s="49">
        <v>0</v>
      </c>
      <c r="D15" s="49">
        <v>0</v>
      </c>
      <c r="E15" s="49">
        <v>0</v>
      </c>
      <c r="F15" s="49">
        <v>0</v>
      </c>
      <c r="G15" s="49">
        <v>0</v>
      </c>
      <c r="H15" s="49">
        <v>0</v>
      </c>
      <c r="I15" s="49">
        <v>0</v>
      </c>
      <c r="J15" s="49">
        <v>0</v>
      </c>
      <c r="K15" s="49">
        <v>0</v>
      </c>
      <c r="L15" s="49">
        <v>0</v>
      </c>
      <c r="M15" s="49">
        <v>0</v>
      </c>
      <c r="N15" s="49">
        <v>0</v>
      </c>
      <c r="O15" s="49">
        <v>23117</v>
      </c>
      <c r="P15" s="49">
        <v>0</v>
      </c>
      <c r="Q15" s="49">
        <v>0</v>
      </c>
      <c r="R15" s="49">
        <v>0</v>
      </c>
      <c r="S15" s="60">
        <v>23117</v>
      </c>
      <c r="T15" s="49">
        <v>-23117</v>
      </c>
      <c r="U15" s="56">
        <v>0</v>
      </c>
    </row>
    <row r="16" spans="1:22" ht="15.75" thickBot="1" x14ac:dyDescent="0.3">
      <c r="A16" s="50" t="s">
        <v>17</v>
      </c>
      <c r="B16" s="51">
        <v>1184199</v>
      </c>
      <c r="C16" s="51">
        <v>758394</v>
      </c>
      <c r="D16" s="51">
        <v>70303</v>
      </c>
      <c r="E16" s="51">
        <v>762472</v>
      </c>
      <c r="F16" s="51">
        <v>1593792</v>
      </c>
      <c r="G16" s="51">
        <v>230275</v>
      </c>
      <c r="H16" s="51">
        <v>16</v>
      </c>
      <c r="I16" s="51">
        <v>593</v>
      </c>
      <c r="J16" s="51">
        <v>41520</v>
      </c>
      <c r="K16" s="51">
        <v>0</v>
      </c>
      <c r="L16" s="51">
        <v>179</v>
      </c>
      <c r="M16" s="51">
        <v>229</v>
      </c>
      <c r="N16" s="51">
        <v>0</v>
      </c>
      <c r="O16" s="51">
        <v>222303</v>
      </c>
      <c r="P16" s="51">
        <v>400706</v>
      </c>
      <c r="Q16" s="51">
        <v>494161</v>
      </c>
      <c r="R16" s="51">
        <v>2012896</v>
      </c>
      <c r="S16" s="65">
        <v>665122</v>
      </c>
      <c r="T16" s="51">
        <v>1347774</v>
      </c>
      <c r="U16" s="57">
        <v>3.026356067007256</v>
      </c>
    </row>
    <row r="17" spans="1:21" ht="15.75" thickBot="1" x14ac:dyDescent="0.3">
      <c r="A17" s="48" t="s">
        <v>18</v>
      </c>
      <c r="B17" s="49">
        <v>37679</v>
      </c>
      <c r="C17" s="49">
        <v>0</v>
      </c>
      <c r="D17" s="49">
        <v>0</v>
      </c>
      <c r="E17" s="49">
        <v>30271</v>
      </c>
      <c r="F17" s="49">
        <v>69605</v>
      </c>
      <c r="G17" s="49">
        <v>0</v>
      </c>
      <c r="H17" s="49">
        <v>0</v>
      </c>
      <c r="I17" s="49">
        <v>0</v>
      </c>
      <c r="J17" s="49">
        <v>0</v>
      </c>
      <c r="K17" s="49">
        <v>0</v>
      </c>
      <c r="L17" s="49">
        <v>0</v>
      </c>
      <c r="M17" s="49">
        <v>0</v>
      </c>
      <c r="N17" s="49">
        <v>0</v>
      </c>
      <c r="O17" s="49">
        <v>25050</v>
      </c>
      <c r="P17" s="49">
        <v>9495</v>
      </c>
      <c r="Q17" s="49">
        <v>9373</v>
      </c>
      <c r="R17" s="49">
        <v>37679</v>
      </c>
      <c r="S17" s="60">
        <v>34545</v>
      </c>
      <c r="T17" s="49">
        <v>3134</v>
      </c>
      <c r="U17" s="56">
        <v>1.0907222463453468</v>
      </c>
    </row>
    <row r="18" spans="1:21" ht="15.75" thickBot="1" x14ac:dyDescent="0.3">
      <c r="A18" s="48" t="s">
        <v>19</v>
      </c>
      <c r="B18" s="49">
        <v>4948</v>
      </c>
      <c r="C18" s="49">
        <v>0</v>
      </c>
      <c r="D18" s="49">
        <v>0</v>
      </c>
      <c r="E18" s="49">
        <v>1772</v>
      </c>
      <c r="F18" s="49">
        <v>5065</v>
      </c>
      <c r="G18" s="49">
        <v>0</v>
      </c>
      <c r="H18" s="49">
        <v>0</v>
      </c>
      <c r="I18" s="49">
        <v>0</v>
      </c>
      <c r="J18" s="49">
        <v>0</v>
      </c>
      <c r="K18" s="49">
        <v>0</v>
      </c>
      <c r="L18" s="49">
        <v>0</v>
      </c>
      <c r="M18" s="49">
        <v>0</v>
      </c>
      <c r="N18" s="49">
        <v>0</v>
      </c>
      <c r="O18" s="49">
        <v>323</v>
      </c>
      <c r="P18" s="49">
        <v>0</v>
      </c>
      <c r="Q18" s="49">
        <v>1726</v>
      </c>
      <c r="R18" s="49">
        <v>4948</v>
      </c>
      <c r="S18" s="60">
        <v>323</v>
      </c>
      <c r="T18" s="49">
        <v>4625</v>
      </c>
      <c r="U18" s="56">
        <v>15.318885448916408</v>
      </c>
    </row>
    <row r="19" spans="1:21" ht="15.75" thickBot="1" x14ac:dyDescent="0.3">
      <c r="A19" s="48" t="s">
        <v>20</v>
      </c>
      <c r="B19" s="49">
        <v>447639</v>
      </c>
      <c r="C19" s="49">
        <v>44778</v>
      </c>
      <c r="D19" s="49">
        <v>0</v>
      </c>
      <c r="E19" s="49">
        <v>254979</v>
      </c>
      <c r="F19" s="49">
        <v>493171</v>
      </c>
      <c r="G19" s="49">
        <v>93131</v>
      </c>
      <c r="H19" s="49">
        <v>0</v>
      </c>
      <c r="I19" s="49">
        <v>3</v>
      </c>
      <c r="J19" s="49">
        <v>10726</v>
      </c>
      <c r="K19" s="49">
        <v>0</v>
      </c>
      <c r="L19" s="49">
        <v>3</v>
      </c>
      <c r="M19" s="49">
        <v>4</v>
      </c>
      <c r="N19" s="49">
        <v>0</v>
      </c>
      <c r="O19" s="49">
        <v>53305</v>
      </c>
      <c r="P19" s="49">
        <v>235160</v>
      </c>
      <c r="Q19" s="49">
        <v>357892</v>
      </c>
      <c r="R19" s="49">
        <v>492417</v>
      </c>
      <c r="S19" s="60">
        <v>299194</v>
      </c>
      <c r="T19" s="49">
        <v>193223</v>
      </c>
      <c r="U19" s="56">
        <v>1.6458117475617826</v>
      </c>
    </row>
    <row r="20" spans="1:21" ht="15.75" thickBot="1" x14ac:dyDescent="0.3">
      <c r="A20" s="48" t="s">
        <v>21</v>
      </c>
      <c r="B20" s="49">
        <v>484082</v>
      </c>
      <c r="C20" s="49">
        <v>0</v>
      </c>
      <c r="D20" s="49">
        <v>222</v>
      </c>
      <c r="E20" s="49">
        <v>249241</v>
      </c>
      <c r="F20" s="49">
        <v>515755</v>
      </c>
      <c r="G20" s="49">
        <v>62913</v>
      </c>
      <c r="H20" s="49">
        <v>0</v>
      </c>
      <c r="I20" s="49">
        <v>0</v>
      </c>
      <c r="J20" s="49">
        <v>7033</v>
      </c>
      <c r="K20" s="49">
        <v>0</v>
      </c>
      <c r="L20" s="49">
        <v>0</v>
      </c>
      <c r="M20" s="49">
        <v>0</v>
      </c>
      <c r="N20" s="49">
        <v>0</v>
      </c>
      <c r="O20" s="49">
        <v>14530</v>
      </c>
      <c r="P20" s="49">
        <v>87550</v>
      </c>
      <c r="Q20" s="49">
        <v>128921</v>
      </c>
      <c r="R20" s="49">
        <v>484304</v>
      </c>
      <c r="S20" s="60">
        <v>109113</v>
      </c>
      <c r="T20" s="49">
        <v>375191</v>
      </c>
      <c r="U20" s="56">
        <v>4.43855452604181</v>
      </c>
    </row>
    <row r="21" spans="1:21" ht="15.75" thickBot="1" x14ac:dyDescent="0.3">
      <c r="A21" s="48" t="s">
        <v>22</v>
      </c>
      <c r="B21" s="49">
        <v>22368</v>
      </c>
      <c r="C21" s="49">
        <v>585</v>
      </c>
      <c r="D21" s="49">
        <v>3294</v>
      </c>
      <c r="E21" s="49">
        <v>14102</v>
      </c>
      <c r="F21" s="49">
        <v>20883</v>
      </c>
      <c r="G21" s="49">
        <v>0</v>
      </c>
      <c r="H21" s="49">
        <v>0</v>
      </c>
      <c r="I21" s="49">
        <v>0</v>
      </c>
      <c r="J21" s="49">
        <v>0</v>
      </c>
      <c r="K21" s="49">
        <v>0</v>
      </c>
      <c r="L21" s="49">
        <v>0</v>
      </c>
      <c r="M21" s="49">
        <v>0</v>
      </c>
      <c r="N21" s="49">
        <v>0</v>
      </c>
      <c r="O21" s="49">
        <v>7023</v>
      </c>
      <c r="P21" s="49">
        <v>6860</v>
      </c>
      <c r="Q21" s="49">
        <v>27147</v>
      </c>
      <c r="R21" s="49">
        <v>26247</v>
      </c>
      <c r="S21" s="60">
        <v>13883</v>
      </c>
      <c r="T21" s="49">
        <v>12364</v>
      </c>
      <c r="U21" s="56">
        <v>1.8905856082979182</v>
      </c>
    </row>
    <row r="22" spans="1:21" ht="15.75" thickBot="1" x14ac:dyDescent="0.3">
      <c r="A22" s="48" t="s">
        <v>23</v>
      </c>
      <c r="B22" s="49">
        <v>509654</v>
      </c>
      <c r="C22" s="49">
        <v>6397</v>
      </c>
      <c r="D22" s="49">
        <v>90</v>
      </c>
      <c r="E22" s="49">
        <v>277959</v>
      </c>
      <c r="F22" s="49">
        <v>520828</v>
      </c>
      <c r="G22" s="49">
        <v>64178</v>
      </c>
      <c r="H22" s="49">
        <v>259</v>
      </c>
      <c r="I22" s="49">
        <v>0</v>
      </c>
      <c r="J22" s="49">
        <v>21224</v>
      </c>
      <c r="K22" s="49">
        <v>0</v>
      </c>
      <c r="L22" s="49">
        <v>0</v>
      </c>
      <c r="M22" s="49">
        <v>0</v>
      </c>
      <c r="N22" s="49">
        <v>0</v>
      </c>
      <c r="O22" s="49">
        <v>39996</v>
      </c>
      <c r="P22" s="49">
        <v>290995</v>
      </c>
      <c r="Q22" s="49">
        <v>279164</v>
      </c>
      <c r="R22" s="49">
        <v>516141</v>
      </c>
      <c r="S22" s="60">
        <v>352215</v>
      </c>
      <c r="T22" s="49">
        <v>163926</v>
      </c>
      <c r="U22" s="56">
        <v>1.4654145905199949</v>
      </c>
    </row>
    <row r="23" spans="1:21" ht="15.75" thickBot="1" x14ac:dyDescent="0.3">
      <c r="A23" s="48" t="s">
        <v>24</v>
      </c>
      <c r="B23" s="49">
        <v>109869</v>
      </c>
      <c r="C23" s="49">
        <v>2562</v>
      </c>
      <c r="D23" s="49">
        <v>0</v>
      </c>
      <c r="E23" s="49">
        <v>67879</v>
      </c>
      <c r="F23" s="49">
        <v>144637</v>
      </c>
      <c r="G23" s="49">
        <v>0</v>
      </c>
      <c r="H23" s="49">
        <v>0</v>
      </c>
      <c r="I23" s="49">
        <v>0</v>
      </c>
      <c r="J23" s="49">
        <v>0</v>
      </c>
      <c r="K23" s="49">
        <v>0</v>
      </c>
      <c r="L23" s="49">
        <v>0</v>
      </c>
      <c r="M23" s="49">
        <v>0</v>
      </c>
      <c r="N23" s="49">
        <v>0</v>
      </c>
      <c r="O23" s="49">
        <v>38644</v>
      </c>
      <c r="P23" s="49">
        <v>74871</v>
      </c>
      <c r="Q23" s="49">
        <v>72073</v>
      </c>
      <c r="R23" s="49">
        <v>112431</v>
      </c>
      <c r="S23" s="60">
        <v>113515</v>
      </c>
      <c r="T23" s="49">
        <v>-1084</v>
      </c>
      <c r="U23" s="56">
        <v>0.99045060124212658</v>
      </c>
    </row>
    <row r="24" spans="1:21" ht="15.75" thickBot="1" x14ac:dyDescent="0.3">
      <c r="A24" s="48" t="s">
        <v>25</v>
      </c>
      <c r="B24" s="58">
        <v>662</v>
      </c>
      <c r="C24" s="58">
        <v>5</v>
      </c>
      <c r="D24" s="58">
        <v>0</v>
      </c>
      <c r="E24" s="58">
        <v>541</v>
      </c>
      <c r="F24" s="58">
        <v>960</v>
      </c>
      <c r="G24" s="58">
        <v>0</v>
      </c>
      <c r="H24" s="58">
        <v>0</v>
      </c>
      <c r="I24" s="58">
        <v>0</v>
      </c>
      <c r="J24" s="58">
        <v>0</v>
      </c>
      <c r="K24" s="58">
        <v>0</v>
      </c>
      <c r="L24" s="58">
        <v>0</v>
      </c>
      <c r="M24" s="58">
        <v>0</v>
      </c>
      <c r="N24" s="58">
        <v>0</v>
      </c>
      <c r="O24" s="58">
        <v>2397</v>
      </c>
      <c r="P24" s="58">
        <v>2011</v>
      </c>
      <c r="Q24" s="58">
        <v>1891</v>
      </c>
      <c r="R24" s="49">
        <v>667</v>
      </c>
      <c r="S24" s="68">
        <v>4408</v>
      </c>
      <c r="T24" s="58">
        <v>-3741</v>
      </c>
      <c r="U24" s="59">
        <v>0.15131578947368421</v>
      </c>
    </row>
    <row r="25" spans="1:21" ht="15.75" thickBot="1" x14ac:dyDescent="0.3">
      <c r="A25" s="48" t="s">
        <v>103</v>
      </c>
      <c r="B25" s="58">
        <v>0</v>
      </c>
      <c r="C25" s="58">
        <v>0</v>
      </c>
      <c r="D25" s="58">
        <v>0</v>
      </c>
      <c r="E25" s="58">
        <v>0</v>
      </c>
      <c r="F25" s="58">
        <v>0</v>
      </c>
      <c r="G25" s="58">
        <v>0</v>
      </c>
      <c r="H25" s="58">
        <v>0</v>
      </c>
      <c r="I25" s="58">
        <v>0</v>
      </c>
      <c r="J25" s="58">
        <v>0</v>
      </c>
      <c r="K25" s="58">
        <v>0</v>
      </c>
      <c r="L25" s="58">
        <v>0</v>
      </c>
      <c r="M25" s="58">
        <v>0</v>
      </c>
      <c r="N25" s="58">
        <v>0</v>
      </c>
      <c r="O25" s="58">
        <v>43477</v>
      </c>
      <c r="P25" s="58">
        <v>0</v>
      </c>
      <c r="Q25" s="58">
        <v>0</v>
      </c>
      <c r="R25" s="49">
        <v>0</v>
      </c>
      <c r="S25" s="68">
        <v>43477</v>
      </c>
      <c r="T25" s="58">
        <v>-43477</v>
      </c>
      <c r="U25" s="59">
        <v>0</v>
      </c>
    </row>
    <row r="26" spans="1:21" ht="15.75" thickBot="1" x14ac:dyDescent="0.3">
      <c r="A26" s="50" t="s">
        <v>26</v>
      </c>
      <c r="B26" s="51">
        <v>1616901</v>
      </c>
      <c r="C26" s="51">
        <v>54327</v>
      </c>
      <c r="D26" s="51">
        <v>3606</v>
      </c>
      <c r="E26" s="51">
        <v>896744</v>
      </c>
      <c r="F26" s="51">
        <v>1770904</v>
      </c>
      <c r="G26" s="51">
        <v>220222</v>
      </c>
      <c r="H26" s="51">
        <v>259</v>
      </c>
      <c r="I26" s="51">
        <v>3</v>
      </c>
      <c r="J26" s="51">
        <v>38983</v>
      </c>
      <c r="K26" s="51">
        <v>0</v>
      </c>
      <c r="L26" s="51">
        <v>3</v>
      </c>
      <c r="M26" s="51">
        <v>4</v>
      </c>
      <c r="N26" s="51">
        <v>0</v>
      </c>
      <c r="O26" s="51">
        <v>224745</v>
      </c>
      <c r="P26" s="51">
        <v>706942</v>
      </c>
      <c r="Q26" s="51">
        <v>878187</v>
      </c>
      <c r="R26" s="51">
        <v>1674834</v>
      </c>
      <c r="S26" s="65">
        <v>970673</v>
      </c>
      <c r="T26" s="51">
        <v>704161</v>
      </c>
      <c r="U26" s="57">
        <v>1.7254358573896666</v>
      </c>
    </row>
    <row r="27" spans="1:21" ht="15.75" thickBot="1" x14ac:dyDescent="0.3">
      <c r="A27" s="48" t="s">
        <v>27</v>
      </c>
      <c r="B27" s="49">
        <v>13</v>
      </c>
      <c r="C27" s="49">
        <v>0</v>
      </c>
      <c r="D27" s="49">
        <v>0</v>
      </c>
      <c r="E27" s="49">
        <v>6</v>
      </c>
      <c r="F27" s="49">
        <v>19</v>
      </c>
      <c r="G27" s="49">
        <v>0</v>
      </c>
      <c r="H27" s="49">
        <v>0</v>
      </c>
      <c r="I27" s="49">
        <v>0</v>
      </c>
      <c r="J27" s="49">
        <v>0</v>
      </c>
      <c r="K27" s="49">
        <v>0</v>
      </c>
      <c r="L27" s="49">
        <v>0</v>
      </c>
      <c r="M27" s="49">
        <v>0</v>
      </c>
      <c r="N27" s="49">
        <v>0</v>
      </c>
      <c r="O27" s="49">
        <v>20</v>
      </c>
      <c r="P27" s="49">
        <v>0</v>
      </c>
      <c r="Q27" s="49">
        <v>18</v>
      </c>
      <c r="R27" s="49">
        <v>13</v>
      </c>
      <c r="S27" s="60">
        <v>20</v>
      </c>
      <c r="T27" s="49">
        <v>-7</v>
      </c>
      <c r="U27" s="56">
        <v>0.65</v>
      </c>
    </row>
    <row r="28" spans="1:21" ht="15.75" thickBot="1" x14ac:dyDescent="0.3">
      <c r="A28" s="48" t="s">
        <v>28</v>
      </c>
      <c r="B28" s="49">
        <v>561</v>
      </c>
      <c r="C28" s="49">
        <v>0</v>
      </c>
      <c r="D28" s="49">
        <v>0</v>
      </c>
      <c r="E28" s="49">
        <v>367</v>
      </c>
      <c r="F28" s="49">
        <v>525</v>
      </c>
      <c r="G28" s="49">
        <v>0</v>
      </c>
      <c r="H28" s="49">
        <v>0</v>
      </c>
      <c r="I28" s="49">
        <v>0</v>
      </c>
      <c r="J28" s="49">
        <v>0</v>
      </c>
      <c r="K28" s="49">
        <v>0</v>
      </c>
      <c r="L28" s="49">
        <v>0</v>
      </c>
      <c r="M28" s="49">
        <v>0</v>
      </c>
      <c r="N28" s="49">
        <v>0</v>
      </c>
      <c r="O28" s="49">
        <v>130</v>
      </c>
      <c r="P28" s="49">
        <v>268</v>
      </c>
      <c r="Q28" s="49">
        <v>176</v>
      </c>
      <c r="R28" s="49">
        <v>561</v>
      </c>
      <c r="S28" s="60">
        <v>398</v>
      </c>
      <c r="T28" s="49">
        <v>163</v>
      </c>
      <c r="U28" s="56">
        <v>1.4095477386934674</v>
      </c>
    </row>
    <row r="29" spans="1:21" ht="15.75" thickBot="1" x14ac:dyDescent="0.3">
      <c r="A29" s="48" t="s">
        <v>29</v>
      </c>
      <c r="B29" s="49">
        <v>133</v>
      </c>
      <c r="C29" s="49">
        <v>0</v>
      </c>
      <c r="D29" s="49">
        <v>0</v>
      </c>
      <c r="E29" s="49">
        <v>112</v>
      </c>
      <c r="F29" s="49">
        <v>148</v>
      </c>
      <c r="G29" s="49">
        <v>0</v>
      </c>
      <c r="H29" s="49">
        <v>0</v>
      </c>
      <c r="I29" s="49">
        <v>0</v>
      </c>
      <c r="J29" s="49">
        <v>0</v>
      </c>
      <c r="K29" s="49">
        <v>0</v>
      </c>
      <c r="L29" s="49">
        <v>0</v>
      </c>
      <c r="M29" s="49">
        <v>0</v>
      </c>
      <c r="N29" s="49">
        <v>0</v>
      </c>
      <c r="O29" s="49">
        <v>288</v>
      </c>
      <c r="P29" s="49">
        <v>98</v>
      </c>
      <c r="Q29" s="49">
        <v>208</v>
      </c>
      <c r="R29" s="49">
        <v>133</v>
      </c>
      <c r="S29" s="60">
        <v>386</v>
      </c>
      <c r="T29" s="49">
        <v>-253</v>
      </c>
      <c r="U29" s="56">
        <v>0.34455958549222798</v>
      </c>
    </row>
    <row r="30" spans="1:21" ht="15.75" thickBot="1" x14ac:dyDescent="0.3">
      <c r="A30" s="48" t="s">
        <v>30</v>
      </c>
      <c r="B30" s="49">
        <v>54</v>
      </c>
      <c r="C30" s="49">
        <v>0</v>
      </c>
      <c r="D30" s="49">
        <v>0</v>
      </c>
      <c r="E30" s="49">
        <v>51</v>
      </c>
      <c r="F30" s="49">
        <v>21</v>
      </c>
      <c r="G30" s="49">
        <v>0</v>
      </c>
      <c r="H30" s="49">
        <v>0</v>
      </c>
      <c r="I30" s="49">
        <v>0</v>
      </c>
      <c r="J30" s="49">
        <v>0</v>
      </c>
      <c r="K30" s="49">
        <v>0</v>
      </c>
      <c r="L30" s="49">
        <v>0</v>
      </c>
      <c r="M30" s="49">
        <v>0</v>
      </c>
      <c r="N30" s="49">
        <v>0</v>
      </c>
      <c r="O30" s="49">
        <v>443</v>
      </c>
      <c r="P30" s="49">
        <v>325</v>
      </c>
      <c r="Q30" s="49">
        <v>39</v>
      </c>
      <c r="R30" s="49">
        <v>54</v>
      </c>
      <c r="S30" s="60">
        <v>768</v>
      </c>
      <c r="T30" s="49">
        <v>-714</v>
      </c>
      <c r="U30" s="56">
        <v>7.03125E-2</v>
      </c>
    </row>
    <row r="31" spans="1:21" ht="15.75" thickBot="1" x14ac:dyDescent="0.3">
      <c r="A31" s="48" t="s">
        <v>31</v>
      </c>
      <c r="B31" s="49">
        <v>10855</v>
      </c>
      <c r="C31" s="49">
        <v>844</v>
      </c>
      <c r="D31" s="49">
        <v>51</v>
      </c>
      <c r="E31" s="49">
        <v>6893</v>
      </c>
      <c r="F31" s="49">
        <v>9235</v>
      </c>
      <c r="G31" s="49">
        <v>0</v>
      </c>
      <c r="H31" s="49">
        <v>0</v>
      </c>
      <c r="I31" s="49">
        <v>0</v>
      </c>
      <c r="J31" s="49">
        <v>0</v>
      </c>
      <c r="K31" s="49">
        <v>0</v>
      </c>
      <c r="L31" s="49">
        <v>0</v>
      </c>
      <c r="M31" s="49">
        <v>0</v>
      </c>
      <c r="N31" s="49">
        <v>0</v>
      </c>
      <c r="O31" s="49">
        <v>531</v>
      </c>
      <c r="P31" s="49">
        <v>1704</v>
      </c>
      <c r="Q31" s="49">
        <v>11505</v>
      </c>
      <c r="R31" s="49">
        <v>11750</v>
      </c>
      <c r="S31" s="60">
        <v>2235</v>
      </c>
      <c r="T31" s="49">
        <v>9515</v>
      </c>
      <c r="U31" s="56">
        <v>5.2572706935123046</v>
      </c>
    </row>
    <row r="32" spans="1:21" ht="15.75" thickBot="1" x14ac:dyDescent="0.3">
      <c r="A32" s="48" t="s">
        <v>32</v>
      </c>
      <c r="B32" s="49">
        <v>38</v>
      </c>
      <c r="C32" s="49">
        <v>0</v>
      </c>
      <c r="D32" s="49">
        <v>0</v>
      </c>
      <c r="E32" s="49">
        <v>18</v>
      </c>
      <c r="F32" s="49">
        <v>51</v>
      </c>
      <c r="G32" s="49">
        <v>0</v>
      </c>
      <c r="H32" s="49">
        <v>0</v>
      </c>
      <c r="I32" s="49">
        <v>0</v>
      </c>
      <c r="J32" s="49">
        <v>0</v>
      </c>
      <c r="K32" s="49">
        <v>0</v>
      </c>
      <c r="L32" s="49">
        <v>0</v>
      </c>
      <c r="M32" s="49">
        <v>0</v>
      </c>
      <c r="N32" s="49">
        <v>0</v>
      </c>
      <c r="O32" s="49">
        <v>21</v>
      </c>
      <c r="P32" s="49">
        <v>0</v>
      </c>
      <c r="Q32" s="49">
        <v>19</v>
      </c>
      <c r="R32" s="49">
        <v>38</v>
      </c>
      <c r="S32" s="60">
        <v>21</v>
      </c>
      <c r="T32" s="49">
        <v>17</v>
      </c>
      <c r="U32" s="56">
        <v>1.8095238095238095</v>
      </c>
    </row>
    <row r="33" spans="1:21" ht="15.75" thickBot="1" x14ac:dyDescent="0.3">
      <c r="A33" s="48" t="s">
        <v>33</v>
      </c>
      <c r="B33" s="49">
        <v>185</v>
      </c>
      <c r="C33" s="49">
        <v>0</v>
      </c>
      <c r="D33" s="49">
        <v>0</v>
      </c>
      <c r="E33" s="49">
        <v>159</v>
      </c>
      <c r="F33" s="49">
        <v>227</v>
      </c>
      <c r="G33" s="49">
        <v>0</v>
      </c>
      <c r="H33" s="49">
        <v>0</v>
      </c>
      <c r="I33" s="49">
        <v>0</v>
      </c>
      <c r="J33" s="49">
        <v>0</v>
      </c>
      <c r="K33" s="49">
        <v>0</v>
      </c>
      <c r="L33" s="49">
        <v>0</v>
      </c>
      <c r="M33" s="49">
        <v>0</v>
      </c>
      <c r="N33" s="49">
        <v>0</v>
      </c>
      <c r="O33" s="49">
        <v>152</v>
      </c>
      <c r="P33" s="49">
        <v>100</v>
      </c>
      <c r="Q33" s="49">
        <v>320</v>
      </c>
      <c r="R33" s="49">
        <v>185</v>
      </c>
      <c r="S33" s="60">
        <v>252</v>
      </c>
      <c r="T33" s="49">
        <v>-67</v>
      </c>
      <c r="U33" s="56">
        <v>0.73412698412698407</v>
      </c>
    </row>
    <row r="34" spans="1:21" ht="15.75" thickBot="1" x14ac:dyDescent="0.3">
      <c r="A34" s="48" t="s">
        <v>34</v>
      </c>
      <c r="B34" s="49">
        <v>24</v>
      </c>
      <c r="C34" s="49">
        <v>0</v>
      </c>
      <c r="D34" s="49">
        <v>0</v>
      </c>
      <c r="E34" s="49">
        <v>25</v>
      </c>
      <c r="F34" s="49">
        <v>59</v>
      </c>
      <c r="G34" s="49">
        <v>0</v>
      </c>
      <c r="H34" s="49">
        <v>0</v>
      </c>
      <c r="I34" s="49">
        <v>0</v>
      </c>
      <c r="J34" s="49">
        <v>0</v>
      </c>
      <c r="K34" s="49">
        <v>0</v>
      </c>
      <c r="L34" s="49">
        <v>0</v>
      </c>
      <c r="M34" s="49">
        <v>0</v>
      </c>
      <c r="N34" s="49">
        <v>0</v>
      </c>
      <c r="O34" s="49">
        <v>353</v>
      </c>
      <c r="P34" s="49">
        <v>0</v>
      </c>
      <c r="Q34" s="49">
        <v>45</v>
      </c>
      <c r="R34" s="49">
        <v>24</v>
      </c>
      <c r="S34" s="60">
        <v>353</v>
      </c>
      <c r="T34" s="49">
        <v>-329</v>
      </c>
      <c r="U34" s="56">
        <v>6.79886685552408E-2</v>
      </c>
    </row>
    <row r="35" spans="1:21" ht="15.75" thickBot="1" x14ac:dyDescent="0.3">
      <c r="A35" s="50" t="s">
        <v>35</v>
      </c>
      <c r="B35" s="51">
        <v>11863</v>
      </c>
      <c r="C35" s="51">
        <v>844</v>
      </c>
      <c r="D35" s="51">
        <v>51</v>
      </c>
      <c r="E35" s="51">
        <v>7631</v>
      </c>
      <c r="F35" s="51">
        <v>10285</v>
      </c>
      <c r="G35" s="51">
        <v>0</v>
      </c>
      <c r="H35" s="51">
        <v>0</v>
      </c>
      <c r="I35" s="51">
        <v>0</v>
      </c>
      <c r="J35" s="51">
        <v>0</v>
      </c>
      <c r="K35" s="51">
        <v>0</v>
      </c>
      <c r="L35" s="51">
        <v>0</v>
      </c>
      <c r="M35" s="51">
        <v>0</v>
      </c>
      <c r="N35" s="51">
        <v>0</v>
      </c>
      <c r="O35" s="51">
        <v>1938</v>
      </c>
      <c r="P35" s="51">
        <v>2495</v>
      </c>
      <c r="Q35" s="51">
        <v>12330</v>
      </c>
      <c r="R35" s="51">
        <v>12758</v>
      </c>
      <c r="S35" s="65">
        <v>4433</v>
      </c>
      <c r="T35" s="51">
        <v>8325</v>
      </c>
      <c r="U35" s="57">
        <v>2.8779607489284911</v>
      </c>
    </row>
    <row r="36" spans="1:21" ht="15.75" thickBot="1" x14ac:dyDescent="0.3">
      <c r="A36" s="48" t="s">
        <v>36</v>
      </c>
      <c r="B36" s="49">
        <v>270646</v>
      </c>
      <c r="C36" s="49">
        <v>0</v>
      </c>
      <c r="D36" s="49">
        <v>0</v>
      </c>
      <c r="E36" s="49">
        <v>151795</v>
      </c>
      <c r="F36" s="49">
        <v>273409</v>
      </c>
      <c r="G36" s="49">
        <v>0</v>
      </c>
      <c r="H36" s="49">
        <v>0</v>
      </c>
      <c r="I36" s="49">
        <v>0</v>
      </c>
      <c r="J36" s="49">
        <v>0</v>
      </c>
      <c r="K36" s="49">
        <v>0</v>
      </c>
      <c r="L36" s="49">
        <v>0</v>
      </c>
      <c r="M36" s="49">
        <v>0</v>
      </c>
      <c r="N36" s="49">
        <v>0</v>
      </c>
      <c r="O36" s="49">
        <v>301534</v>
      </c>
      <c r="P36" s="49">
        <v>0</v>
      </c>
      <c r="Q36" s="49">
        <v>0</v>
      </c>
      <c r="R36" s="49">
        <v>270646</v>
      </c>
      <c r="S36" s="60">
        <v>301534</v>
      </c>
      <c r="T36" s="49">
        <v>-30888</v>
      </c>
      <c r="U36" s="56">
        <v>0.89756379048465518</v>
      </c>
    </row>
    <row r="37" spans="1:21" ht="15.75" thickBot="1" x14ac:dyDescent="0.3">
      <c r="A37" s="48" t="s">
        <v>104</v>
      </c>
      <c r="B37" s="49">
        <v>0</v>
      </c>
      <c r="C37" s="49">
        <v>0</v>
      </c>
      <c r="D37" s="49">
        <v>0</v>
      </c>
      <c r="E37" s="49">
        <v>0</v>
      </c>
      <c r="F37" s="49">
        <v>0</v>
      </c>
      <c r="G37" s="49">
        <v>0</v>
      </c>
      <c r="H37" s="49">
        <v>0</v>
      </c>
      <c r="I37" s="49">
        <v>0</v>
      </c>
      <c r="J37" s="49">
        <v>0</v>
      </c>
      <c r="K37" s="49">
        <v>0</v>
      </c>
      <c r="L37" s="49">
        <v>0</v>
      </c>
      <c r="M37" s="49">
        <v>0</v>
      </c>
      <c r="N37" s="49">
        <v>0</v>
      </c>
      <c r="O37" s="49">
        <v>153818</v>
      </c>
      <c r="P37" s="49">
        <v>0</v>
      </c>
      <c r="Q37" s="49">
        <v>0</v>
      </c>
      <c r="R37" s="49">
        <v>0</v>
      </c>
      <c r="S37" s="49">
        <v>153818</v>
      </c>
      <c r="T37" s="49">
        <v>-153818</v>
      </c>
      <c r="U37" s="56">
        <v>0</v>
      </c>
    </row>
    <row r="38" spans="1:21" ht="15.75" thickBot="1" x14ac:dyDescent="0.3">
      <c r="A38" s="50" t="s">
        <v>105</v>
      </c>
      <c r="B38" s="51">
        <v>2335611</v>
      </c>
      <c r="C38" s="51">
        <v>483300</v>
      </c>
      <c r="D38" s="51">
        <v>47007</v>
      </c>
      <c r="E38" s="51">
        <v>1356604</v>
      </c>
      <c r="F38" s="51">
        <v>2633960</v>
      </c>
      <c r="G38" s="51">
        <v>314086</v>
      </c>
      <c r="H38" s="51">
        <v>259</v>
      </c>
      <c r="I38" s="51">
        <v>162</v>
      </c>
      <c r="J38" s="51">
        <v>54029</v>
      </c>
      <c r="K38" s="51">
        <v>0</v>
      </c>
      <c r="L38" s="51">
        <v>72</v>
      </c>
      <c r="M38" s="51">
        <v>107</v>
      </c>
      <c r="N38" s="51">
        <v>0</v>
      </c>
      <c r="O38" s="51">
        <v>775020</v>
      </c>
      <c r="P38" s="51">
        <v>808681</v>
      </c>
      <c r="Q38" s="51">
        <v>1103638</v>
      </c>
      <c r="R38" s="51">
        <v>2865918</v>
      </c>
      <c r="S38" s="51">
        <v>1637892</v>
      </c>
      <c r="T38" s="51">
        <v>1228026</v>
      </c>
      <c r="U38" s="57">
        <v>1.7497600574396848</v>
      </c>
    </row>
    <row r="39" spans="1:21" ht="15.75" thickBot="1" x14ac:dyDescent="0.3">
      <c r="A39" s="50" t="s">
        <v>106</v>
      </c>
      <c r="B39" s="51">
        <v>2812962</v>
      </c>
      <c r="C39" s="51">
        <v>813561</v>
      </c>
      <c r="D39" s="51">
        <v>73960</v>
      </c>
      <c r="E39" s="51">
        <v>1666845</v>
      </c>
      <c r="F39" s="51">
        <v>3374980</v>
      </c>
      <c r="G39" s="51">
        <v>450497</v>
      </c>
      <c r="H39" s="51">
        <v>275</v>
      </c>
      <c r="I39" s="51">
        <v>596</v>
      </c>
      <c r="J39" s="51">
        <v>80503</v>
      </c>
      <c r="K39" s="51">
        <v>0</v>
      </c>
      <c r="L39" s="51">
        <v>182</v>
      </c>
      <c r="M39" s="51">
        <v>233</v>
      </c>
      <c r="N39" s="51">
        <v>0</v>
      </c>
      <c r="O39" s="51">
        <v>602805</v>
      </c>
      <c r="P39" s="51">
        <v>1110145</v>
      </c>
      <c r="Q39" s="51">
        <v>1384357</v>
      </c>
      <c r="R39" s="51">
        <v>3700483</v>
      </c>
      <c r="S39" s="51">
        <v>1794049</v>
      </c>
      <c r="T39" s="51">
        <v>1906434</v>
      </c>
      <c r="U39" s="57">
        <v>2.0626432165453674</v>
      </c>
    </row>
    <row r="40" spans="1:21" ht="15.75" thickBot="1" x14ac:dyDescent="0.3">
      <c r="A40" s="50" t="s">
        <v>107</v>
      </c>
      <c r="B40" s="51">
        <v>2059233</v>
      </c>
      <c r="C40" s="51">
        <v>482456</v>
      </c>
      <c r="D40" s="51">
        <v>46975</v>
      </c>
      <c r="E40" s="51">
        <v>1201043</v>
      </c>
      <c r="F40" s="51">
        <v>2355319</v>
      </c>
      <c r="G40" s="51">
        <v>314086</v>
      </c>
      <c r="H40" s="51">
        <v>259</v>
      </c>
      <c r="I40" s="51">
        <v>162</v>
      </c>
      <c r="J40" s="51">
        <v>54029</v>
      </c>
      <c r="K40" s="51">
        <v>0</v>
      </c>
      <c r="L40" s="51">
        <v>72</v>
      </c>
      <c r="M40" s="51">
        <v>107</v>
      </c>
      <c r="N40" s="51">
        <v>0</v>
      </c>
      <c r="O40" s="51">
        <v>472124</v>
      </c>
      <c r="P40" s="51">
        <v>807104</v>
      </c>
      <c r="Q40" s="51">
        <v>1097140</v>
      </c>
      <c r="R40" s="51">
        <v>2588664</v>
      </c>
      <c r="S40" s="51">
        <v>1333419</v>
      </c>
      <c r="T40" s="51">
        <v>1255245</v>
      </c>
      <c r="U40" s="57">
        <v>1.9413732667676102</v>
      </c>
    </row>
    <row r="41" spans="1:21" ht="15.75" thickBot="1" x14ac:dyDescent="0.3">
      <c r="A41" s="50" t="s">
        <v>108</v>
      </c>
      <c r="B41" s="51">
        <v>3083609</v>
      </c>
      <c r="C41" s="51">
        <v>813561</v>
      </c>
      <c r="D41" s="51">
        <v>73960</v>
      </c>
      <c r="E41" s="51">
        <v>1818640</v>
      </c>
      <c r="F41" s="51">
        <v>3648388</v>
      </c>
      <c r="G41" s="51">
        <v>450497</v>
      </c>
      <c r="H41" s="51">
        <v>275</v>
      </c>
      <c r="I41" s="51">
        <v>596</v>
      </c>
      <c r="J41" s="51">
        <v>80503</v>
      </c>
      <c r="K41" s="51">
        <v>0</v>
      </c>
      <c r="L41" s="51">
        <v>182</v>
      </c>
      <c r="M41" s="51">
        <v>233</v>
      </c>
      <c r="N41" s="51">
        <v>0</v>
      </c>
      <c r="O41" s="51">
        <v>904340</v>
      </c>
      <c r="P41" s="51">
        <v>1110145</v>
      </c>
      <c r="Q41" s="51">
        <v>1384357</v>
      </c>
      <c r="R41" s="51">
        <v>3971130</v>
      </c>
      <c r="S41" s="51">
        <v>2095584</v>
      </c>
      <c r="T41" s="51">
        <v>1875546</v>
      </c>
      <c r="U41" s="57">
        <v>1.8949991983141692</v>
      </c>
    </row>
    <row r="42" spans="1:21" x14ac:dyDescent="0.25">
      <c r="A42" s="85" t="s">
        <v>109</v>
      </c>
    </row>
    <row r="43" spans="1:21" x14ac:dyDescent="0.25">
      <c r="A43" s="85" t="s">
        <v>110</v>
      </c>
    </row>
    <row r="44" spans="1:21" x14ac:dyDescent="0.25">
      <c r="A44" s="85" t="s">
        <v>43</v>
      </c>
    </row>
  </sheetData>
  <mergeCells count="4">
    <mergeCell ref="A2:A3"/>
    <mergeCell ref="B2:H2"/>
    <mergeCell ref="I2:Q2"/>
    <mergeCell ref="R2:U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4901B-F839-4DAB-AE33-47C67564FA9A}">
  <dimension ref="A1:L35"/>
  <sheetViews>
    <sheetView showGridLines="0" zoomScale="110" zoomScaleNormal="110" workbookViewId="0">
      <pane xSplit="1" ySplit="3" topLeftCell="B13" activePane="bottomRight" state="frozen"/>
      <selection pane="topRight" activeCell="H20" sqref="H20"/>
      <selection pane="bottomLeft" activeCell="H20" sqref="H20"/>
      <selection pane="bottomRight" activeCell="L15" sqref="L15:L16"/>
    </sheetView>
  </sheetViews>
  <sheetFormatPr defaultColWidth="9.140625" defaultRowHeight="16.5" x14ac:dyDescent="0.3"/>
  <cols>
    <col min="1" max="1" width="35.5703125" style="39" customWidth="1"/>
    <col min="2" max="2" width="12.42578125" style="39" bestFit="1" customWidth="1"/>
    <col min="3" max="3" width="11.85546875" style="39" customWidth="1"/>
    <col min="4" max="6" width="13.42578125" style="39" customWidth="1"/>
    <col min="7" max="10" width="12.85546875" customWidth="1"/>
    <col min="11" max="16384" width="9.140625" style="39"/>
  </cols>
  <sheetData>
    <row r="1" spans="1:12" ht="17.25" thickBot="1" x14ac:dyDescent="0.35">
      <c r="A1" s="38" t="s">
        <v>121</v>
      </c>
      <c r="B1" s="40"/>
      <c r="C1" s="40"/>
      <c r="D1" s="40"/>
      <c r="E1" s="40"/>
      <c r="F1" s="40"/>
    </row>
    <row r="2" spans="1:12" ht="20.25" customHeight="1" thickBot="1" x14ac:dyDescent="0.35">
      <c r="A2" s="89" t="s">
        <v>1</v>
      </c>
      <c r="B2" s="91" t="s">
        <v>122</v>
      </c>
      <c r="C2" s="92"/>
      <c r="D2" s="92"/>
      <c r="E2" s="92"/>
      <c r="F2" s="93"/>
      <c r="G2" s="91" t="s">
        <v>123</v>
      </c>
      <c r="H2" s="92"/>
      <c r="I2" s="92"/>
      <c r="J2" s="92"/>
    </row>
    <row r="3" spans="1:12" ht="30" thickBot="1" x14ac:dyDescent="0.35">
      <c r="A3" s="90"/>
      <c r="B3" s="66" t="s">
        <v>75</v>
      </c>
      <c r="C3" s="66" t="s">
        <v>76</v>
      </c>
      <c r="D3" s="66" t="s">
        <v>77</v>
      </c>
      <c r="E3" s="66" t="s">
        <v>78</v>
      </c>
      <c r="F3" s="66" t="s">
        <v>79</v>
      </c>
      <c r="G3" s="47" t="s">
        <v>124</v>
      </c>
      <c r="H3" s="47" t="s">
        <v>114</v>
      </c>
      <c r="I3" s="47" t="s">
        <v>115</v>
      </c>
      <c r="J3" s="47" t="s">
        <v>116</v>
      </c>
    </row>
    <row r="4" spans="1:12" ht="18" thickTop="1" thickBot="1" x14ac:dyDescent="0.35">
      <c r="A4" s="48" t="s">
        <v>8</v>
      </c>
      <c r="B4" s="49">
        <v>55081</v>
      </c>
      <c r="C4" s="60">
        <v>6470</v>
      </c>
      <c r="D4" s="49">
        <v>48611</v>
      </c>
      <c r="E4" s="54">
        <v>14.658334611255942</v>
      </c>
      <c r="F4" s="54">
        <v>8.513292117465225</v>
      </c>
      <c r="G4" s="49">
        <v>29203</v>
      </c>
      <c r="H4" s="60">
        <v>6438</v>
      </c>
      <c r="I4" s="49">
        <v>22765</v>
      </c>
      <c r="J4" s="56">
        <v>4.5360360360360357</v>
      </c>
    </row>
    <row r="5" spans="1:12" ht="17.25" thickBot="1" x14ac:dyDescent="0.35">
      <c r="A5" s="48" t="s">
        <v>9</v>
      </c>
      <c r="B5" s="49">
        <v>10306</v>
      </c>
      <c r="C5" s="60">
        <v>5258</v>
      </c>
      <c r="D5" s="49">
        <v>5048</v>
      </c>
      <c r="E5" s="54">
        <v>2.9149866869532142</v>
      </c>
      <c r="F5" s="54">
        <v>1.9600608596424496</v>
      </c>
      <c r="G5" s="49">
        <v>6431</v>
      </c>
      <c r="H5" s="60">
        <v>3568</v>
      </c>
      <c r="I5" s="49">
        <v>2863</v>
      </c>
      <c r="J5" s="56">
        <v>1.8024103139013452</v>
      </c>
    </row>
    <row r="6" spans="1:12" ht="17.25" thickBot="1" x14ac:dyDescent="0.35">
      <c r="A6" s="48" t="s">
        <v>10</v>
      </c>
      <c r="B6" s="49">
        <v>409</v>
      </c>
      <c r="C6" s="60">
        <v>308</v>
      </c>
      <c r="D6" s="49">
        <v>101</v>
      </c>
      <c r="E6" s="54">
        <v>2.1136363636363638</v>
      </c>
      <c r="F6" s="54">
        <v>1.3279220779220779</v>
      </c>
      <c r="G6" s="49">
        <v>214</v>
      </c>
      <c r="H6" s="60">
        <v>253</v>
      </c>
      <c r="I6" s="49">
        <v>-39</v>
      </c>
      <c r="J6" s="56">
        <v>0.8458498023715415</v>
      </c>
    </row>
    <row r="7" spans="1:12" ht="17.25" thickBot="1" x14ac:dyDescent="0.35">
      <c r="A7" s="48" t="s">
        <v>11</v>
      </c>
      <c r="B7" s="49">
        <v>24084</v>
      </c>
      <c r="C7" s="60">
        <v>30703</v>
      </c>
      <c r="D7" s="49">
        <v>-6619</v>
      </c>
      <c r="E7" s="54">
        <v>1.0518190404846433</v>
      </c>
      <c r="F7" s="54">
        <v>0.78441846073673582</v>
      </c>
      <c r="G7" s="49">
        <v>16203</v>
      </c>
      <c r="H7" s="60">
        <v>34309</v>
      </c>
      <c r="I7" s="49">
        <v>-18106</v>
      </c>
      <c r="J7" s="56">
        <v>0.4722667521641552</v>
      </c>
    </row>
    <row r="8" spans="1:12" ht="17.25" thickBot="1" x14ac:dyDescent="0.35">
      <c r="A8" s="48" t="s">
        <v>12</v>
      </c>
      <c r="B8" s="49">
        <v>4191</v>
      </c>
      <c r="C8" s="60">
        <v>1164</v>
      </c>
      <c r="D8" s="49">
        <v>3027</v>
      </c>
      <c r="E8" s="54">
        <v>5.630584192439863</v>
      </c>
      <c r="F8" s="54">
        <v>3.6005154639175259</v>
      </c>
      <c r="G8" s="49">
        <v>2433</v>
      </c>
      <c r="H8" s="60">
        <v>2731</v>
      </c>
      <c r="I8" s="49">
        <v>-298</v>
      </c>
      <c r="J8" s="56">
        <v>0.89088246063712928</v>
      </c>
    </row>
    <row r="9" spans="1:12" ht="17.25" thickBot="1" x14ac:dyDescent="0.35">
      <c r="A9" s="48" t="s">
        <v>13</v>
      </c>
      <c r="B9" s="49">
        <v>142103</v>
      </c>
      <c r="C9" s="60">
        <v>17317</v>
      </c>
      <c r="D9" s="49">
        <v>124786</v>
      </c>
      <c r="E9" s="54">
        <v>11.873419183461339</v>
      </c>
      <c r="F9" s="54">
        <v>8.2059825604896925</v>
      </c>
      <c r="G9" s="49">
        <v>71071</v>
      </c>
      <c r="H9" s="60">
        <v>16689</v>
      </c>
      <c r="I9" s="49">
        <v>54382</v>
      </c>
      <c r="J9" s="56">
        <v>4.2585535382587336</v>
      </c>
    </row>
    <row r="10" spans="1:12" ht="17.25" thickBot="1" x14ac:dyDescent="0.35">
      <c r="A10" s="48" t="s">
        <v>14</v>
      </c>
      <c r="B10" s="49">
        <v>181719</v>
      </c>
      <c r="C10" s="60">
        <v>40943</v>
      </c>
      <c r="D10" s="49">
        <v>140776</v>
      </c>
      <c r="E10" s="54">
        <v>6.2009329816334509</v>
      </c>
      <c r="F10" s="54">
        <v>4.4383411083701736</v>
      </c>
      <c r="G10" s="49">
        <v>97970</v>
      </c>
      <c r="H10" s="60">
        <v>40761</v>
      </c>
      <c r="I10" s="49">
        <v>57209</v>
      </c>
      <c r="J10" s="56">
        <v>2.4035229753931455</v>
      </c>
    </row>
    <row r="11" spans="1:12" ht="17.25" thickBot="1" x14ac:dyDescent="0.35">
      <c r="A11" s="48" t="s">
        <v>15</v>
      </c>
      <c r="B11" s="49">
        <v>26031</v>
      </c>
      <c r="C11" s="60">
        <v>28160</v>
      </c>
      <c r="D11" s="49">
        <v>-2129</v>
      </c>
      <c r="E11" s="54">
        <v>1.1274857954545454</v>
      </c>
      <c r="F11" s="54">
        <v>0.92439630681818186</v>
      </c>
      <c r="G11" s="49">
        <v>15436</v>
      </c>
      <c r="H11" s="60">
        <v>32252</v>
      </c>
      <c r="I11" s="49">
        <v>-16816</v>
      </c>
      <c r="J11" s="56">
        <v>0.47860597792384968</v>
      </c>
    </row>
    <row r="12" spans="1:12" ht="17.25" thickBot="1" x14ac:dyDescent="0.35">
      <c r="A12" s="48" t="s">
        <v>102</v>
      </c>
      <c r="B12" s="49" t="s">
        <v>125</v>
      </c>
      <c r="C12" s="60">
        <v>14584</v>
      </c>
      <c r="D12" s="49">
        <v>-14584</v>
      </c>
      <c r="E12" s="49" t="s">
        <v>125</v>
      </c>
      <c r="F12" s="49" t="s">
        <v>125</v>
      </c>
      <c r="G12" s="49" t="s">
        <v>125</v>
      </c>
      <c r="H12" s="60">
        <v>14584</v>
      </c>
      <c r="I12" s="49">
        <v>-14584</v>
      </c>
      <c r="J12" s="56"/>
    </row>
    <row r="13" spans="1:12" ht="17.25" thickBot="1" x14ac:dyDescent="0.35">
      <c r="A13" s="50" t="s">
        <v>17</v>
      </c>
      <c r="B13" s="51">
        <v>443925</v>
      </c>
      <c r="C13" s="65">
        <v>144907</v>
      </c>
      <c r="D13" s="51">
        <v>299018</v>
      </c>
      <c r="E13" s="55">
        <v>4.9217405310874867</v>
      </c>
      <c r="F13" s="55">
        <v>3.0635166003022629</v>
      </c>
      <c r="G13" s="51">
        <v>238963</v>
      </c>
      <c r="H13" s="65">
        <v>151583</v>
      </c>
      <c r="I13" s="51">
        <v>87380</v>
      </c>
      <c r="J13" s="57">
        <v>1.5764498657501171</v>
      </c>
    </row>
    <row r="14" spans="1:12" ht="17.25" thickBot="1" x14ac:dyDescent="0.35">
      <c r="A14" s="48" t="s">
        <v>18</v>
      </c>
      <c r="B14" s="49">
        <v>16198</v>
      </c>
      <c r="C14" s="60">
        <v>6214</v>
      </c>
      <c r="D14" s="49">
        <v>9984</v>
      </c>
      <c r="E14" s="54">
        <v>4.6707434824589633</v>
      </c>
      <c r="F14" s="54">
        <v>2.6066945606694563</v>
      </c>
      <c r="G14" s="49">
        <v>8784</v>
      </c>
      <c r="H14" s="60">
        <v>6263</v>
      </c>
      <c r="I14" s="49">
        <v>2521</v>
      </c>
      <c r="J14" s="56">
        <v>1.4025227526744373</v>
      </c>
      <c r="L14" s="142">
        <f>J14+'Table 2-4'!J15+'Table 2-5'!J16+'Table 2-6'!J16</f>
        <v>4.4419685558702513</v>
      </c>
    </row>
    <row r="15" spans="1:12" ht="17.25" thickBot="1" x14ac:dyDescent="0.35">
      <c r="A15" s="48" t="s">
        <v>20</v>
      </c>
      <c r="B15" s="49">
        <v>176178</v>
      </c>
      <c r="C15" s="60">
        <v>133667</v>
      </c>
      <c r="D15" s="49">
        <v>42511</v>
      </c>
      <c r="E15" s="54">
        <v>1.9736958261949471</v>
      </c>
      <c r="F15" s="54">
        <v>1.318036613375029</v>
      </c>
      <c r="G15" s="49">
        <v>109452</v>
      </c>
      <c r="H15" s="60">
        <v>69659</v>
      </c>
      <c r="I15" s="49">
        <v>39793</v>
      </c>
      <c r="J15" s="56">
        <v>1.5712542528603626</v>
      </c>
      <c r="L15" s="141">
        <f>L14/4</f>
        <v>1.1104921389675628</v>
      </c>
    </row>
    <row r="16" spans="1:12" ht="17.25" thickBot="1" x14ac:dyDescent="0.35">
      <c r="A16" s="48" t="s">
        <v>21</v>
      </c>
      <c r="B16" s="49">
        <v>128572</v>
      </c>
      <c r="C16" s="60">
        <v>30205</v>
      </c>
      <c r="D16" s="49">
        <v>98367</v>
      </c>
      <c r="E16" s="54">
        <v>6.0876676047012088</v>
      </c>
      <c r="F16" s="54">
        <v>4.2566462506207579</v>
      </c>
      <c r="G16" s="49">
        <v>74250</v>
      </c>
      <c r="H16" s="60">
        <v>15160</v>
      </c>
      <c r="I16" s="49">
        <v>59090</v>
      </c>
      <c r="J16" s="56">
        <v>4.8977572559366758</v>
      </c>
      <c r="L16" s="141">
        <v>1.0907222463453468</v>
      </c>
    </row>
    <row r="17" spans="1:10" ht="17.25" thickBot="1" x14ac:dyDescent="0.35">
      <c r="A17" s="48" t="s">
        <v>22</v>
      </c>
      <c r="B17" s="49">
        <v>11844</v>
      </c>
      <c r="C17" s="60">
        <v>6568</v>
      </c>
      <c r="D17" s="49">
        <v>5276</v>
      </c>
      <c r="E17" s="54">
        <v>2.6439774630729405</v>
      </c>
      <c r="F17" s="54">
        <v>1.8032886723507917</v>
      </c>
      <c r="G17" s="49">
        <v>7217</v>
      </c>
      <c r="H17" s="60">
        <v>3525</v>
      </c>
      <c r="I17" s="49">
        <v>3692</v>
      </c>
      <c r="J17" s="56">
        <v>2.0473758865248226</v>
      </c>
    </row>
    <row r="18" spans="1:10" ht="17.25" thickBot="1" x14ac:dyDescent="0.35">
      <c r="A18" s="48" t="s">
        <v>23</v>
      </c>
      <c r="B18" s="49">
        <v>220270</v>
      </c>
      <c r="C18" s="60">
        <v>103686</v>
      </c>
      <c r="D18" s="49">
        <v>116584</v>
      </c>
      <c r="E18" s="54">
        <v>3.1111614763663717</v>
      </c>
      <c r="F18" s="54">
        <v>2.1243948073992631</v>
      </c>
      <c r="G18" s="49">
        <v>127327</v>
      </c>
      <c r="H18" s="60">
        <v>86310</v>
      </c>
      <c r="I18" s="49">
        <v>41017</v>
      </c>
      <c r="J18" s="56">
        <v>1.4752288263237168</v>
      </c>
    </row>
    <row r="19" spans="1:10" ht="17.25" thickBot="1" x14ac:dyDescent="0.35">
      <c r="A19" s="48" t="s">
        <v>24</v>
      </c>
      <c r="B19" s="49">
        <v>37515</v>
      </c>
      <c r="C19" s="60">
        <v>23012</v>
      </c>
      <c r="D19" s="49">
        <v>14503</v>
      </c>
      <c r="E19" s="54">
        <v>2.684034416826004</v>
      </c>
      <c r="F19" s="54">
        <v>1.6302363984008343</v>
      </c>
      <c r="G19" s="49">
        <v>22934</v>
      </c>
      <c r="H19" s="60">
        <v>25301</v>
      </c>
      <c r="I19" s="49">
        <v>-2367</v>
      </c>
      <c r="J19" s="56">
        <v>0.90644638551835899</v>
      </c>
    </row>
    <row r="20" spans="1:10" ht="17.25" thickBot="1" x14ac:dyDescent="0.35">
      <c r="A20" s="48" t="s">
        <v>126</v>
      </c>
      <c r="B20" s="49">
        <v>780</v>
      </c>
      <c r="C20" s="60">
        <v>1217</v>
      </c>
      <c r="D20" s="49">
        <v>-437</v>
      </c>
      <c r="E20" s="54">
        <v>1.1978653530377668</v>
      </c>
      <c r="F20" s="54">
        <v>0.64092029580936727</v>
      </c>
      <c r="G20" s="49">
        <v>433</v>
      </c>
      <c r="H20" s="60">
        <v>1264</v>
      </c>
      <c r="I20" s="49">
        <v>-831</v>
      </c>
      <c r="J20" s="56">
        <v>0.3425632911392405</v>
      </c>
    </row>
    <row r="21" spans="1:10" ht="17.25" thickBot="1" x14ac:dyDescent="0.35">
      <c r="A21" s="48" t="s">
        <v>103</v>
      </c>
      <c r="B21" s="49" t="s">
        <v>125</v>
      </c>
      <c r="C21" s="60">
        <v>13687</v>
      </c>
      <c r="D21" s="49">
        <v>-13687</v>
      </c>
      <c r="E21" s="49" t="s">
        <v>125</v>
      </c>
      <c r="F21" s="49" t="s">
        <v>125</v>
      </c>
      <c r="G21" s="49" t="s">
        <v>125</v>
      </c>
      <c r="H21" s="68">
        <v>13687</v>
      </c>
      <c r="I21" s="58">
        <v>-13687</v>
      </c>
      <c r="J21" s="59"/>
    </row>
    <row r="22" spans="1:10" ht="17.25" thickBot="1" x14ac:dyDescent="0.35">
      <c r="A22" s="50" t="s">
        <v>26</v>
      </c>
      <c r="B22" s="51">
        <v>591355</v>
      </c>
      <c r="C22" s="65">
        <v>318256</v>
      </c>
      <c r="D22" s="51">
        <v>273099</v>
      </c>
      <c r="E22" s="55">
        <v>2.8889680533210758</v>
      </c>
      <c r="F22" s="55">
        <v>1.8581110803881151</v>
      </c>
      <c r="G22" s="51">
        <v>350395</v>
      </c>
      <c r="H22" s="65">
        <v>221170</v>
      </c>
      <c r="I22" s="51">
        <v>129225</v>
      </c>
      <c r="J22" s="57">
        <v>1.5842790613555184</v>
      </c>
    </row>
    <row r="23" spans="1:10" ht="17.25" thickBot="1" x14ac:dyDescent="0.35">
      <c r="A23" s="48" t="s">
        <v>28</v>
      </c>
      <c r="B23" s="49">
        <v>928</v>
      </c>
      <c r="C23" s="60">
        <v>306</v>
      </c>
      <c r="D23" s="49">
        <v>622</v>
      </c>
      <c r="E23" s="54">
        <v>4.7516339869281046</v>
      </c>
      <c r="F23" s="54">
        <v>3.0326797385620914</v>
      </c>
      <c r="G23" s="49">
        <v>561</v>
      </c>
      <c r="H23" s="60">
        <v>398</v>
      </c>
      <c r="I23" s="49">
        <v>163</v>
      </c>
      <c r="J23" s="56">
        <v>1.4095477386934674</v>
      </c>
    </row>
    <row r="24" spans="1:10" ht="17.25" thickBot="1" x14ac:dyDescent="0.35">
      <c r="A24" s="48" t="s">
        <v>29</v>
      </c>
      <c r="B24" s="49">
        <v>245</v>
      </c>
      <c r="C24" s="60">
        <v>496</v>
      </c>
      <c r="D24" s="49">
        <v>-251</v>
      </c>
      <c r="E24" s="54">
        <v>0.79233870967741937</v>
      </c>
      <c r="F24" s="54">
        <v>0.49395161290322581</v>
      </c>
      <c r="G24" s="49">
        <v>133</v>
      </c>
      <c r="H24" s="60">
        <v>386</v>
      </c>
      <c r="I24" s="49">
        <v>-253</v>
      </c>
      <c r="J24" s="56">
        <v>0.34455958549222798</v>
      </c>
    </row>
    <row r="25" spans="1:10" ht="17.25" thickBot="1" x14ac:dyDescent="0.35">
      <c r="A25" s="48" t="s">
        <v>30</v>
      </c>
      <c r="B25" s="49">
        <v>19</v>
      </c>
      <c r="C25" s="60">
        <v>310</v>
      </c>
      <c r="D25" s="49">
        <v>-291</v>
      </c>
      <c r="E25" s="54">
        <v>0.1</v>
      </c>
      <c r="F25" s="54">
        <v>6.1290322580645158E-2</v>
      </c>
      <c r="G25" s="49">
        <v>10</v>
      </c>
      <c r="H25" s="60">
        <v>357</v>
      </c>
      <c r="I25" s="49">
        <v>-347</v>
      </c>
      <c r="J25" s="56">
        <v>2.8011204481792718E-2</v>
      </c>
    </row>
    <row r="26" spans="1:10" ht="17.25" thickBot="1" x14ac:dyDescent="0.35">
      <c r="A26" s="48" t="s">
        <v>31</v>
      </c>
      <c r="B26" s="49">
        <v>9968</v>
      </c>
      <c r="C26" s="60">
        <v>5691</v>
      </c>
      <c r="D26" s="49">
        <v>4277</v>
      </c>
      <c r="E26" s="54">
        <v>2.6288877174486029</v>
      </c>
      <c r="F26" s="54">
        <v>1.7515375153751538</v>
      </c>
      <c r="G26" s="49">
        <v>6128</v>
      </c>
      <c r="H26" s="60">
        <v>1143</v>
      </c>
      <c r="I26" s="49">
        <v>4985</v>
      </c>
      <c r="J26" s="56">
        <v>5.3613298337707791</v>
      </c>
    </row>
    <row r="27" spans="1:10" ht="17.25" thickBot="1" x14ac:dyDescent="0.35">
      <c r="A27" s="50" t="s">
        <v>35</v>
      </c>
      <c r="B27" s="51">
        <v>11161</v>
      </c>
      <c r="C27" s="65">
        <v>6803</v>
      </c>
      <c r="D27" s="51">
        <v>4358</v>
      </c>
      <c r="E27" s="55">
        <v>2.4753785094811112</v>
      </c>
      <c r="F27" s="55">
        <v>1.6405997354108481</v>
      </c>
      <c r="G27" s="51">
        <v>6833</v>
      </c>
      <c r="H27" s="65">
        <v>2285</v>
      </c>
      <c r="I27" s="51">
        <v>4548</v>
      </c>
      <c r="J27" s="57">
        <v>2.9903719912472648</v>
      </c>
    </row>
    <row r="28" spans="1:10" ht="17.25" thickBot="1" x14ac:dyDescent="0.35">
      <c r="A28" s="48" t="s">
        <v>36</v>
      </c>
      <c r="B28" s="49">
        <v>182647</v>
      </c>
      <c r="C28" s="60">
        <v>95980</v>
      </c>
      <c r="D28" s="49">
        <v>86667</v>
      </c>
      <c r="E28" s="54">
        <v>2.8037716190873097</v>
      </c>
      <c r="F28" s="54">
        <v>1.9029693686184621</v>
      </c>
      <c r="G28" s="49">
        <v>116593</v>
      </c>
      <c r="H28" s="60">
        <v>95980</v>
      </c>
      <c r="I28" s="49">
        <v>20613</v>
      </c>
      <c r="J28" s="56">
        <v>1.2147634923942487</v>
      </c>
    </row>
    <row r="29" spans="1:10" ht="17.25" thickBot="1" x14ac:dyDescent="0.35">
      <c r="A29" s="48" t="s">
        <v>104</v>
      </c>
      <c r="B29" s="49" t="s">
        <v>125</v>
      </c>
      <c r="C29" s="49">
        <v>39316</v>
      </c>
      <c r="D29" s="49">
        <v>-39316</v>
      </c>
      <c r="E29" s="49" t="s">
        <v>125</v>
      </c>
      <c r="F29" s="49" t="s">
        <v>125</v>
      </c>
      <c r="G29" s="49" t="s">
        <v>125</v>
      </c>
      <c r="H29" s="49">
        <v>39316</v>
      </c>
      <c r="I29" s="49">
        <v>-39316</v>
      </c>
      <c r="J29" s="56"/>
    </row>
    <row r="30" spans="1:10" ht="17.25" thickBot="1" x14ac:dyDescent="0.35">
      <c r="A30" s="50" t="s">
        <v>105</v>
      </c>
      <c r="B30" s="51">
        <v>1042169</v>
      </c>
      <c r="C30" s="51">
        <v>538035</v>
      </c>
      <c r="D30" s="51">
        <v>504134</v>
      </c>
      <c r="E30" s="55">
        <v>2.8735982723951188</v>
      </c>
      <c r="F30" s="55">
        <v>1.9369910879403756</v>
      </c>
      <c r="G30" s="51">
        <v>613860</v>
      </c>
      <c r="H30" s="51">
        <v>430224</v>
      </c>
      <c r="I30" s="51">
        <v>183636</v>
      </c>
      <c r="J30" s="57">
        <v>1.4268381122392055</v>
      </c>
    </row>
    <row r="31" spans="1:10" ht="17.25" thickBot="1" x14ac:dyDescent="0.35">
      <c r="A31" s="50" t="s">
        <v>106</v>
      </c>
      <c r="B31" s="51">
        <v>1046440</v>
      </c>
      <c r="C31" s="51">
        <v>509282</v>
      </c>
      <c r="D31" s="51">
        <v>537158</v>
      </c>
      <c r="E31" s="55">
        <v>3.0204208248827387</v>
      </c>
      <c r="F31" s="55">
        <v>2.054735883066749</v>
      </c>
      <c r="G31" s="51">
        <v>596190</v>
      </c>
      <c r="H31" s="51">
        <v>414355</v>
      </c>
      <c r="I31" s="51">
        <v>181835</v>
      </c>
      <c r="J31" s="57">
        <v>1.4388386769798844</v>
      </c>
    </row>
    <row r="32" spans="1:10" ht="17.25" thickBot="1" x14ac:dyDescent="0.35">
      <c r="A32" s="50" t="s">
        <v>107</v>
      </c>
      <c r="B32" s="51">
        <v>858329</v>
      </c>
      <c r="C32" s="51">
        <v>440943</v>
      </c>
      <c r="D32" s="51">
        <v>417386</v>
      </c>
      <c r="E32" s="55">
        <v>2.8917808405556538</v>
      </c>
      <c r="F32" s="55">
        <v>1.9465758612791222</v>
      </c>
      <c r="G32" s="51">
        <v>496562</v>
      </c>
      <c r="H32" s="51">
        <v>333102</v>
      </c>
      <c r="I32" s="51">
        <v>163460</v>
      </c>
      <c r="J32" s="57">
        <v>1.4907205600686877</v>
      </c>
    </row>
    <row r="33" spans="1:10" ht="17.25" thickBot="1" x14ac:dyDescent="0.35">
      <c r="A33" s="50" t="s">
        <v>108</v>
      </c>
      <c r="B33" s="51">
        <v>1229087</v>
      </c>
      <c r="C33" s="51">
        <v>605262</v>
      </c>
      <c r="D33" s="51">
        <v>623825</v>
      </c>
      <c r="E33" s="55">
        <v>2.986068364631191</v>
      </c>
      <c r="F33" s="55">
        <v>2.0306693630196508</v>
      </c>
      <c r="G33" s="51">
        <v>712783</v>
      </c>
      <c r="H33" s="51">
        <v>510335</v>
      </c>
      <c r="I33" s="51">
        <v>202448</v>
      </c>
      <c r="J33" s="57">
        <v>1.3966962877325679</v>
      </c>
    </row>
    <row r="34" spans="1:10" x14ac:dyDescent="0.3">
      <c r="A34" s="85" t="s">
        <v>127</v>
      </c>
      <c r="B34" s="67"/>
    </row>
    <row r="35" spans="1:10" x14ac:dyDescent="0.3">
      <c r="A35" s="85" t="s">
        <v>43</v>
      </c>
      <c r="D35" s="67"/>
    </row>
  </sheetData>
  <mergeCells count="3">
    <mergeCell ref="A2:A3"/>
    <mergeCell ref="B2:F2"/>
    <mergeCell ref="G2:J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31B35-F549-4DAF-8255-DDE2B6D266EF}">
  <dimension ref="A1:J40"/>
  <sheetViews>
    <sheetView showGridLines="0" zoomScale="110" zoomScaleNormal="110" workbookViewId="0">
      <pane xSplit="1" ySplit="3" topLeftCell="B4" activePane="bottomRight" state="frozen"/>
      <selection pane="topRight" activeCell="H20" sqref="H20"/>
      <selection pane="bottomLeft" activeCell="H20" sqref="H20"/>
      <selection pane="bottomRight" activeCell="D34" sqref="D34"/>
    </sheetView>
  </sheetViews>
  <sheetFormatPr defaultColWidth="9.140625" defaultRowHeight="16.5" x14ac:dyDescent="0.3"/>
  <cols>
    <col min="1" max="1" width="35.5703125" style="39" customWidth="1"/>
    <col min="2" max="2" width="12.42578125" style="39" bestFit="1" customWidth="1"/>
    <col min="3" max="3" width="11.85546875" style="39" customWidth="1"/>
    <col min="4" max="6" width="13.42578125" style="39" customWidth="1"/>
    <col min="7" max="10" width="12.85546875" customWidth="1"/>
    <col min="11" max="16384" width="9.140625" style="39"/>
  </cols>
  <sheetData>
    <row r="1" spans="1:10" ht="17.25" thickBot="1" x14ac:dyDescent="0.35">
      <c r="A1" s="38" t="s">
        <v>121</v>
      </c>
      <c r="B1" s="40"/>
      <c r="C1" s="40"/>
      <c r="D1" s="40"/>
      <c r="E1" s="40"/>
      <c r="F1" s="40"/>
    </row>
    <row r="2" spans="1:10" ht="20.25" customHeight="1" thickBot="1" x14ac:dyDescent="0.35">
      <c r="A2" s="89" t="s">
        <v>1</v>
      </c>
      <c r="B2" s="91" t="s">
        <v>122</v>
      </c>
      <c r="C2" s="92"/>
      <c r="D2" s="92"/>
      <c r="E2" s="92"/>
      <c r="F2" s="93"/>
      <c r="G2" s="91" t="s">
        <v>123</v>
      </c>
      <c r="H2" s="92"/>
      <c r="I2" s="92"/>
      <c r="J2" s="92"/>
    </row>
    <row r="3" spans="1:10" ht="30" thickBot="1" x14ac:dyDescent="0.35">
      <c r="A3" s="90"/>
      <c r="B3" s="66" t="s">
        <v>75</v>
      </c>
      <c r="C3" s="66" t="s">
        <v>76</v>
      </c>
      <c r="D3" s="66" t="s">
        <v>77</v>
      </c>
      <c r="E3" s="66" t="s">
        <v>78</v>
      </c>
      <c r="F3" s="66" t="s">
        <v>79</v>
      </c>
      <c r="G3" s="47" t="s">
        <v>113</v>
      </c>
      <c r="H3" s="47" t="s">
        <v>114</v>
      </c>
      <c r="I3" s="47" t="s">
        <v>115</v>
      </c>
      <c r="J3" s="47" t="s">
        <v>116</v>
      </c>
    </row>
    <row r="4" spans="1:10" ht="18" thickTop="1" thickBot="1" x14ac:dyDescent="0.35">
      <c r="A4" s="48" t="s">
        <v>101</v>
      </c>
      <c r="B4" s="49"/>
      <c r="C4" s="60"/>
      <c r="D4" s="49"/>
      <c r="E4" s="54"/>
      <c r="F4" s="54"/>
      <c r="G4" s="49"/>
      <c r="H4" s="60"/>
      <c r="I4" s="49"/>
      <c r="J4" s="56"/>
    </row>
    <row r="5" spans="1:10" ht="17.25" thickBot="1" x14ac:dyDescent="0.35">
      <c r="A5" s="48" t="s">
        <v>8</v>
      </c>
      <c r="B5" s="49">
        <v>55080.612999999998</v>
      </c>
      <c r="C5" s="60">
        <v>6470.53</v>
      </c>
      <c r="D5" s="49">
        <v>48610.082999999999</v>
      </c>
      <c r="E5" s="54">
        <v>14.658303128187795</v>
      </c>
      <c r="F5" s="54">
        <v>8.5125349855421426</v>
      </c>
      <c r="G5" s="49">
        <v>29203.069</v>
      </c>
      <c r="H5" s="60">
        <v>6438.31</v>
      </c>
      <c r="I5" s="49">
        <v>22764.758999999998</v>
      </c>
      <c r="J5" s="56">
        <v>4.535828346258568</v>
      </c>
    </row>
    <row r="6" spans="1:10" ht="17.25" thickBot="1" x14ac:dyDescent="0.35">
      <c r="A6" s="48" t="s">
        <v>9</v>
      </c>
      <c r="B6" s="49">
        <v>10305.504999999999</v>
      </c>
      <c r="C6" s="60">
        <v>5258.3819999999996</v>
      </c>
      <c r="D6" s="49">
        <v>5047.1229999999996</v>
      </c>
      <c r="E6" s="54">
        <v>2.9147273819209025</v>
      </c>
      <c r="F6" s="54">
        <v>1.9598243337969741</v>
      </c>
      <c r="G6" s="49">
        <v>6430.7629999999999</v>
      </c>
      <c r="H6" s="60">
        <v>3567.5940000000001</v>
      </c>
      <c r="I6" s="49">
        <v>2863.1689999999999</v>
      </c>
      <c r="J6" s="56">
        <v>1.8025490008111908</v>
      </c>
    </row>
    <row r="7" spans="1:10" ht="17.25" thickBot="1" x14ac:dyDescent="0.35">
      <c r="A7" s="48" t="s">
        <v>10</v>
      </c>
      <c r="B7" s="49">
        <v>409.255</v>
      </c>
      <c r="C7" s="60">
        <v>308.28300000000002</v>
      </c>
      <c r="D7" s="49">
        <v>100.97199999999999</v>
      </c>
      <c r="E7" s="54">
        <v>2.1128962673906768</v>
      </c>
      <c r="F7" s="54">
        <v>1.3275302238527587</v>
      </c>
      <c r="G7" s="49">
        <v>214.471</v>
      </c>
      <c r="H7" s="60">
        <v>252.828</v>
      </c>
      <c r="I7" s="49">
        <v>-38.356999999999999</v>
      </c>
      <c r="J7" s="56">
        <v>0.84828816428560128</v>
      </c>
    </row>
    <row r="8" spans="1:10" ht="17.25" thickBot="1" x14ac:dyDescent="0.35">
      <c r="A8" s="48" t="s">
        <v>11</v>
      </c>
      <c r="B8" s="49">
        <v>24084.463</v>
      </c>
      <c r="C8" s="60">
        <v>30702.71</v>
      </c>
      <c r="D8" s="49">
        <v>-6618.2470000000003</v>
      </c>
      <c r="E8" s="54">
        <v>1.0518587447166716</v>
      </c>
      <c r="F8" s="54">
        <v>0.78444095000083058</v>
      </c>
      <c r="G8" s="49">
        <v>16191.888999999999</v>
      </c>
      <c r="H8" s="60">
        <v>34308.061000000002</v>
      </c>
      <c r="I8" s="49">
        <v>-18116.171999999999</v>
      </c>
      <c r="J8" s="56">
        <v>0.4719558181967789</v>
      </c>
    </row>
    <row r="9" spans="1:10" ht="17.25" thickBot="1" x14ac:dyDescent="0.35">
      <c r="A9" s="48" t="s">
        <v>12</v>
      </c>
      <c r="B9" s="49">
        <v>4190.5860000000002</v>
      </c>
      <c r="C9" s="60">
        <v>1164.0029999999999</v>
      </c>
      <c r="D9" s="49">
        <v>3026.5830000000001</v>
      </c>
      <c r="E9" s="54">
        <v>5.6302526711700915</v>
      </c>
      <c r="F9" s="54">
        <v>3.6001505150759923</v>
      </c>
      <c r="G9" s="49">
        <v>2432.0320000000002</v>
      </c>
      <c r="H9" s="60">
        <v>2731.7339999999999</v>
      </c>
      <c r="I9" s="49">
        <v>-299.702</v>
      </c>
      <c r="J9" s="56">
        <v>0.89028873235827499</v>
      </c>
    </row>
    <row r="10" spans="1:10" ht="17.25" thickBot="1" x14ac:dyDescent="0.35">
      <c r="A10" s="48" t="s">
        <v>13</v>
      </c>
      <c r="B10" s="49">
        <v>142102.21299999999</v>
      </c>
      <c r="C10" s="60">
        <v>17316.758999999998</v>
      </c>
      <c r="D10" s="49">
        <v>124785.454</v>
      </c>
      <c r="E10" s="54">
        <v>11.873624446699292</v>
      </c>
      <c r="F10" s="54">
        <v>8.2060513171084732</v>
      </c>
      <c r="G10" s="49">
        <v>70992.134999999995</v>
      </c>
      <c r="H10" s="60">
        <v>16688.635999999999</v>
      </c>
      <c r="I10" s="49">
        <v>54303.499000000003</v>
      </c>
      <c r="J10" s="56">
        <v>4.253920751821779</v>
      </c>
    </row>
    <row r="11" spans="1:10" ht="17.25" thickBot="1" x14ac:dyDescent="0.35">
      <c r="A11" s="48" t="s">
        <v>14</v>
      </c>
      <c r="B11" s="49">
        <v>181718.86499999999</v>
      </c>
      <c r="C11" s="60">
        <v>40943.574000000001</v>
      </c>
      <c r="D11" s="49">
        <v>140775.291</v>
      </c>
      <c r="E11" s="54">
        <v>6.2009949839747742</v>
      </c>
      <c r="F11" s="54">
        <v>4.4382755887407388</v>
      </c>
      <c r="G11" s="49">
        <v>97961.131999999998</v>
      </c>
      <c r="H11" s="60">
        <v>40760.968000000001</v>
      </c>
      <c r="I11" s="49">
        <v>57200.163999999997</v>
      </c>
      <c r="J11" s="56">
        <v>2.4033073012397548</v>
      </c>
    </row>
    <row r="12" spans="1:10" ht="17.25" thickBot="1" x14ac:dyDescent="0.35">
      <c r="A12" s="48" t="s">
        <v>15</v>
      </c>
      <c r="B12" s="49">
        <v>26031.454000000002</v>
      </c>
      <c r="C12" s="60">
        <v>28160.238000000001</v>
      </c>
      <c r="D12" s="49">
        <v>-2128.7840000000001</v>
      </c>
      <c r="E12" s="54">
        <v>1.1274932761576801</v>
      </c>
      <c r="F12" s="54">
        <v>0.9244046161825763</v>
      </c>
      <c r="G12" s="49">
        <v>15432.841</v>
      </c>
      <c r="H12" s="60">
        <v>32252.677</v>
      </c>
      <c r="I12" s="49">
        <v>-16819.835999999999</v>
      </c>
      <c r="J12" s="56">
        <v>0.47849798638419999</v>
      </c>
    </row>
    <row r="13" spans="1:10" ht="17.25" thickBot="1" x14ac:dyDescent="0.35">
      <c r="A13" s="48" t="s">
        <v>16</v>
      </c>
      <c r="B13" s="49"/>
      <c r="C13" s="60"/>
      <c r="D13" s="49"/>
      <c r="E13" s="54"/>
      <c r="F13" s="54"/>
      <c r="G13" s="49"/>
      <c r="H13" s="60"/>
      <c r="I13" s="49"/>
      <c r="J13" s="56"/>
    </row>
    <row r="14" spans="1:10" ht="17.25" thickBot="1" x14ac:dyDescent="0.35">
      <c r="A14" s="48" t="s">
        <v>102</v>
      </c>
      <c r="B14" s="49"/>
      <c r="C14" s="60"/>
      <c r="D14" s="60">
        <f>D15-D12-D11-D10-D9-D8-D7-D6-D5</f>
        <v>0</v>
      </c>
      <c r="E14" s="54"/>
      <c r="F14" s="54"/>
      <c r="G14" s="49"/>
      <c r="H14" s="60">
        <f>H15-H12-H11-H10-H9-H8-H7-H6-H5</f>
        <v>0</v>
      </c>
      <c r="I14" s="49"/>
      <c r="J14" s="56"/>
    </row>
    <row r="15" spans="1:10" ht="17.25" thickBot="1" x14ac:dyDescent="0.35">
      <c r="A15" s="50" t="s">
        <v>17</v>
      </c>
      <c r="B15" s="51">
        <v>443922.95400000003</v>
      </c>
      <c r="C15" s="65">
        <v>130324.47900000001</v>
      </c>
      <c r="D15" s="51">
        <v>313598.47499999998</v>
      </c>
      <c r="E15" s="55">
        <v>4.921706072394465</v>
      </c>
      <c r="F15" s="55">
        <v>3.4062898805066393</v>
      </c>
      <c r="G15" s="51">
        <v>238858.33199999999</v>
      </c>
      <c r="H15" s="65">
        <v>137000.80799999999</v>
      </c>
      <c r="I15" s="51">
        <v>101857.524</v>
      </c>
      <c r="J15" s="57">
        <v>1.7434811917313657</v>
      </c>
    </row>
    <row r="16" spans="1:10" ht="17.25" thickBot="1" x14ac:dyDescent="0.35">
      <c r="A16" s="48" t="s">
        <v>18</v>
      </c>
      <c r="B16" s="49">
        <v>16198.200999999999</v>
      </c>
      <c r="C16" s="60">
        <v>6214.19</v>
      </c>
      <c r="D16" s="49">
        <v>9984.0110000000004</v>
      </c>
      <c r="E16" s="54">
        <v>4.6705673627616795</v>
      </c>
      <c r="F16" s="54">
        <v>2.6066472058305266</v>
      </c>
      <c r="G16" s="49">
        <v>8783.9509999999991</v>
      </c>
      <c r="H16" s="60">
        <v>6262.8509999999997</v>
      </c>
      <c r="I16" s="49">
        <v>2521.1</v>
      </c>
      <c r="J16" s="56">
        <v>1.4025482962950899</v>
      </c>
    </row>
    <row r="17" spans="1:10" ht="17.25" thickBot="1" x14ac:dyDescent="0.35">
      <c r="A17" s="48" t="s">
        <v>19</v>
      </c>
      <c r="B17" s="49"/>
      <c r="C17" s="60"/>
      <c r="D17" s="49"/>
      <c r="E17" s="54"/>
      <c r="F17" s="54"/>
      <c r="G17" s="49"/>
      <c r="H17" s="60"/>
      <c r="I17" s="49"/>
      <c r="J17" s="56"/>
    </row>
    <row r="18" spans="1:10" ht="17.25" thickBot="1" x14ac:dyDescent="0.35">
      <c r="A18" s="48" t="s">
        <v>20</v>
      </c>
      <c r="B18" s="49">
        <v>176177.72200000001</v>
      </c>
      <c r="C18" s="60">
        <v>133667.139</v>
      </c>
      <c r="D18" s="49">
        <v>42510.582999999999</v>
      </c>
      <c r="E18" s="54">
        <v>1.9736909607977768</v>
      </c>
      <c r="F18" s="54">
        <v>1.3180331629601199</v>
      </c>
      <c r="G18" s="49">
        <v>109451.664</v>
      </c>
      <c r="H18" s="60">
        <v>69659.642999999996</v>
      </c>
      <c r="I18" s="49">
        <v>39792.021000000001</v>
      </c>
      <c r="J18" s="56">
        <v>1.5712349257948393</v>
      </c>
    </row>
    <row r="19" spans="1:10" ht="17.25" thickBot="1" x14ac:dyDescent="0.35">
      <c r="A19" s="48" t="s">
        <v>21</v>
      </c>
      <c r="B19" s="49">
        <v>128572.19</v>
      </c>
      <c r="C19" s="60">
        <v>30204.748</v>
      </c>
      <c r="D19" s="49">
        <v>98367.441999999995</v>
      </c>
      <c r="E19" s="54">
        <v>6.0877168384255347</v>
      </c>
      <c r="F19" s="54">
        <v>4.2566880544740844</v>
      </c>
      <c r="G19" s="49">
        <v>74249.915999999997</v>
      </c>
      <c r="H19" s="60">
        <v>15159.494000000001</v>
      </c>
      <c r="I19" s="49">
        <v>59090.421999999999</v>
      </c>
      <c r="J19" s="56">
        <v>4.8979151942670383</v>
      </c>
    </row>
    <row r="20" spans="1:10" ht="17.25" thickBot="1" x14ac:dyDescent="0.35">
      <c r="A20" s="48" t="s">
        <v>22</v>
      </c>
      <c r="B20" s="49">
        <v>11844.451999999999</v>
      </c>
      <c r="C20" s="60">
        <v>6567.3230000000003</v>
      </c>
      <c r="D20" s="49">
        <v>5277.1289999999999</v>
      </c>
      <c r="E20" s="54">
        <v>2.6439101594363486</v>
      </c>
      <c r="F20" s="54">
        <v>1.8035433920335577</v>
      </c>
      <c r="G20" s="49">
        <v>7212.9279999999999</v>
      </c>
      <c r="H20" s="60">
        <v>3524.6770000000001</v>
      </c>
      <c r="I20" s="49">
        <v>3688.2510000000002</v>
      </c>
      <c r="J20" s="56">
        <v>2.0464082240727306</v>
      </c>
    </row>
    <row r="21" spans="1:10" ht="17.25" thickBot="1" x14ac:dyDescent="0.35">
      <c r="A21" s="48" t="s">
        <v>23</v>
      </c>
      <c r="B21" s="49">
        <v>220269.552</v>
      </c>
      <c r="C21" s="60">
        <v>103686.56</v>
      </c>
      <c r="D21" s="49">
        <v>116582.992</v>
      </c>
      <c r="E21" s="54">
        <v>3.1111668378235326</v>
      </c>
      <c r="F21" s="54">
        <v>2.1243790130562727</v>
      </c>
      <c r="G21" s="49">
        <v>127325.557</v>
      </c>
      <c r="H21" s="60">
        <v>86310.485000000001</v>
      </c>
      <c r="I21" s="49">
        <v>41015.072</v>
      </c>
      <c r="J21" s="56">
        <v>1.4752038179370675</v>
      </c>
    </row>
    <row r="22" spans="1:10" ht="17.25" thickBot="1" x14ac:dyDescent="0.35">
      <c r="A22" s="48" t="s">
        <v>24</v>
      </c>
      <c r="B22" s="49">
        <v>37514.466999999997</v>
      </c>
      <c r="C22" s="60">
        <v>23012.226999999999</v>
      </c>
      <c r="D22" s="49">
        <v>14502.24</v>
      </c>
      <c r="E22" s="54">
        <v>2.684013285632894</v>
      </c>
      <c r="F22" s="54">
        <v>1.6301971556251378</v>
      </c>
      <c r="G22" s="49">
        <v>22933.743999999999</v>
      </c>
      <c r="H22" s="60">
        <v>25301.457999999999</v>
      </c>
      <c r="I22" s="49">
        <v>-2367.7139999999999</v>
      </c>
      <c r="J22" s="56">
        <v>0.90641985928241764</v>
      </c>
    </row>
    <row r="23" spans="1:10" ht="17.25" thickBot="1" x14ac:dyDescent="0.35">
      <c r="A23" s="48" t="s">
        <v>126</v>
      </c>
      <c r="B23" s="49">
        <v>779.32100000000003</v>
      </c>
      <c r="C23" s="60">
        <v>1217.683</v>
      </c>
      <c r="D23" s="49">
        <v>-438.36200000000002</v>
      </c>
      <c r="E23" s="54">
        <v>1.1983422614917019</v>
      </c>
      <c r="F23" s="54">
        <v>0.64000318637937792</v>
      </c>
      <c r="G23" s="49">
        <v>432.80599999999998</v>
      </c>
      <c r="H23" s="60">
        <v>1264.8689999999999</v>
      </c>
      <c r="I23" s="49">
        <v>-832.06299999999999</v>
      </c>
      <c r="J23" s="56">
        <v>0.34217456511306704</v>
      </c>
    </row>
    <row r="24" spans="1:10" ht="17.25" thickBot="1" x14ac:dyDescent="0.35">
      <c r="A24" s="48" t="s">
        <v>103</v>
      </c>
      <c r="B24" s="49"/>
      <c r="C24" s="60"/>
      <c r="D24" s="49"/>
      <c r="E24" s="54"/>
      <c r="F24" s="54"/>
      <c r="G24" s="49"/>
      <c r="H24" s="68"/>
      <c r="I24" s="58"/>
      <c r="J24" s="59"/>
    </row>
    <row r="25" spans="1:10" ht="17.25" thickBot="1" x14ac:dyDescent="0.35">
      <c r="A25" s="50" t="s">
        <v>26</v>
      </c>
      <c r="B25" s="51">
        <v>591355.90500000003</v>
      </c>
      <c r="C25" s="65">
        <v>304569.87</v>
      </c>
      <c r="D25" s="51">
        <v>286786.03499999997</v>
      </c>
      <c r="E25" s="55">
        <v>2.8889702484359336</v>
      </c>
      <c r="F25" s="55">
        <v>1.9416099990455393</v>
      </c>
      <c r="G25" s="51">
        <v>350390.56599999999</v>
      </c>
      <c r="H25" s="65">
        <v>207483.47700000001</v>
      </c>
      <c r="I25" s="51">
        <v>142907.08900000001</v>
      </c>
      <c r="J25" s="57">
        <v>1.6887637081578306</v>
      </c>
    </row>
    <row r="26" spans="1:10" ht="17.25" thickBot="1" x14ac:dyDescent="0.35">
      <c r="A26" s="48" t="s">
        <v>27</v>
      </c>
      <c r="B26" s="49"/>
      <c r="C26" s="60"/>
      <c r="D26" s="49"/>
      <c r="E26" s="54"/>
      <c r="F26" s="54"/>
      <c r="G26" s="49"/>
      <c r="H26" s="60"/>
      <c r="I26" s="49"/>
      <c r="J26" s="56"/>
    </row>
    <row r="27" spans="1:10" ht="17.25" thickBot="1" x14ac:dyDescent="0.35">
      <c r="A27" s="48" t="s">
        <v>28</v>
      </c>
      <c r="B27" s="49">
        <v>928.52099999999996</v>
      </c>
      <c r="C27" s="60">
        <v>305.62299999999999</v>
      </c>
      <c r="D27" s="49">
        <v>622.89800000000002</v>
      </c>
      <c r="E27" s="54">
        <v>4.755911695127657</v>
      </c>
      <c r="F27" s="54">
        <v>3.0381254028656222</v>
      </c>
      <c r="G27" s="49">
        <v>560.79100000000005</v>
      </c>
      <c r="H27" s="60">
        <v>398.28399999999999</v>
      </c>
      <c r="I27" s="49">
        <v>162.50700000000001</v>
      </c>
      <c r="J27" s="56">
        <v>1.4080178967771741</v>
      </c>
    </row>
    <row r="28" spans="1:10" ht="17.25" thickBot="1" x14ac:dyDescent="0.35">
      <c r="A28" s="48" t="s">
        <v>29</v>
      </c>
      <c r="B28" s="49">
        <v>245.29300000000001</v>
      </c>
      <c r="C28" s="60">
        <v>496.22</v>
      </c>
      <c r="D28" s="49">
        <v>-250.92699999999999</v>
      </c>
      <c r="E28" s="54">
        <v>0.7932187336262142</v>
      </c>
      <c r="F28" s="54">
        <v>0.4943230825037282</v>
      </c>
      <c r="G28" s="49">
        <v>133.07</v>
      </c>
      <c r="H28" s="60">
        <v>386.12900000000002</v>
      </c>
      <c r="I28" s="49">
        <v>-253.059</v>
      </c>
      <c r="J28" s="56">
        <v>0.34462575978494236</v>
      </c>
    </row>
    <row r="29" spans="1:10" ht="17.25" thickBot="1" x14ac:dyDescent="0.35">
      <c r="A29" s="48" t="s">
        <v>30</v>
      </c>
      <c r="B29" s="49">
        <v>19.367000000000001</v>
      </c>
      <c r="C29" s="60">
        <v>310.19600000000003</v>
      </c>
      <c r="D29" s="49">
        <v>-290.82900000000001</v>
      </c>
      <c r="E29" s="54">
        <v>0.10081367909321848</v>
      </c>
      <c r="F29" s="54">
        <v>6.2434718693987028E-2</v>
      </c>
      <c r="G29" s="49">
        <v>10.272</v>
      </c>
      <c r="H29" s="60">
        <v>357.76</v>
      </c>
      <c r="I29" s="49">
        <v>-347.488</v>
      </c>
      <c r="J29" s="56">
        <v>2.8711985688729874E-2</v>
      </c>
    </row>
    <row r="30" spans="1:10" ht="17.25" thickBot="1" x14ac:dyDescent="0.35">
      <c r="A30" s="48" t="s">
        <v>31</v>
      </c>
      <c r="B30" s="49">
        <v>9967.4069999999992</v>
      </c>
      <c r="C30" s="60">
        <v>5690.9520000000002</v>
      </c>
      <c r="D30" s="49">
        <v>4276.4549999999999</v>
      </c>
      <c r="E30" s="54">
        <v>2.6289759604368479</v>
      </c>
      <c r="F30" s="54">
        <v>1.7514480881230416</v>
      </c>
      <c r="G30" s="49">
        <v>6107.665</v>
      </c>
      <c r="H30" s="60">
        <v>1143.0340000000001</v>
      </c>
      <c r="I30" s="49">
        <v>4964.6310000000003</v>
      </c>
      <c r="J30" s="56">
        <v>5.3433799869470198</v>
      </c>
    </row>
    <row r="31" spans="1:10" ht="17.25" thickBot="1" x14ac:dyDescent="0.35">
      <c r="A31" s="48" t="s">
        <v>32</v>
      </c>
      <c r="B31" s="49"/>
      <c r="C31" s="60"/>
      <c r="D31" s="49"/>
      <c r="E31" s="54"/>
      <c r="F31" s="54"/>
      <c r="G31" s="49"/>
      <c r="H31" s="60"/>
      <c r="I31" s="49"/>
      <c r="J31" s="56"/>
    </row>
    <row r="32" spans="1:10" ht="17.25" thickBot="1" x14ac:dyDescent="0.35">
      <c r="A32" s="50" t="s">
        <v>35</v>
      </c>
      <c r="B32" s="51">
        <v>11160.588</v>
      </c>
      <c r="C32" s="65">
        <v>6802.991</v>
      </c>
      <c r="D32" s="51">
        <v>4357.5969999999998</v>
      </c>
      <c r="E32" s="55">
        <v>2.47534871058921</v>
      </c>
      <c r="F32" s="55">
        <v>1.6405413442410846</v>
      </c>
      <c r="G32" s="51">
        <v>6811.7979999999998</v>
      </c>
      <c r="H32" s="65">
        <v>2285.2069999999999</v>
      </c>
      <c r="I32" s="51">
        <v>4526.5910000000003</v>
      </c>
      <c r="J32" s="57">
        <v>2.980823181444832</v>
      </c>
    </row>
    <row r="33" spans="1:10" ht="17.25" thickBot="1" x14ac:dyDescent="0.35">
      <c r="A33" s="48" t="s">
        <v>36</v>
      </c>
      <c r="B33" s="49">
        <v>182647.24400000001</v>
      </c>
      <c r="C33" s="60">
        <v>95979.845000000001</v>
      </c>
      <c r="D33" s="49">
        <v>86667.399000000005</v>
      </c>
      <c r="E33" s="54">
        <v>2.8037765012018929</v>
      </c>
      <c r="F33" s="54">
        <v>1.9029749839666859</v>
      </c>
      <c r="G33" s="49">
        <v>116593.348</v>
      </c>
      <c r="H33" s="60">
        <v>95979.845000000001</v>
      </c>
      <c r="I33" s="49">
        <v>20613.503000000001</v>
      </c>
      <c r="J33" s="56">
        <v>1.2147690799042237</v>
      </c>
    </row>
    <row r="34" spans="1:10" ht="17.25" thickBot="1" x14ac:dyDescent="0.35">
      <c r="A34" s="48" t="s">
        <v>104</v>
      </c>
      <c r="B34" s="49"/>
      <c r="C34" s="49">
        <f>C38-C33-C32-C25-C15</f>
        <v>67585.615222980719</v>
      </c>
      <c r="D34" s="49"/>
      <c r="E34" s="54"/>
      <c r="F34" s="54"/>
      <c r="G34" s="49"/>
      <c r="H34" s="49">
        <f>H38-H33-H32-H25-H15</f>
        <v>67585.615222980588</v>
      </c>
      <c r="I34" s="49"/>
      <c r="J34" s="56"/>
    </row>
    <row r="35" spans="1:10" ht="17.25" thickBot="1" x14ac:dyDescent="0.35">
      <c r="A35" s="50" t="s">
        <v>105</v>
      </c>
      <c r="B35" s="51">
        <v>1042168.894</v>
      </c>
      <c r="C35" s="51">
        <v>538035.65522298065</v>
      </c>
      <c r="D35" s="51">
        <v>504133.23877701937</v>
      </c>
      <c r="E35" s="55">
        <v>2.8735968165109793</v>
      </c>
      <c r="F35" s="55">
        <v>1.9369885320482878</v>
      </c>
      <c r="G35" s="51">
        <v>613804.50100000005</v>
      </c>
      <c r="H35" s="51">
        <v>430224.61022298061</v>
      </c>
      <c r="I35" s="51">
        <v>183579.89077701938</v>
      </c>
      <c r="J35" s="57">
        <v>1.4267070883784916</v>
      </c>
    </row>
    <row r="36" spans="1:10" ht="17.25" thickBot="1" x14ac:dyDescent="0.35">
      <c r="A36" s="50" t="s">
        <v>106</v>
      </c>
      <c r="B36" s="51">
        <v>1046439.447</v>
      </c>
      <c r="C36" s="51">
        <v>509282.95522298064</v>
      </c>
      <c r="D36" s="51">
        <v>537156.49177701934</v>
      </c>
      <c r="E36" s="55">
        <v>3.0204186522052359</v>
      </c>
      <c r="F36" s="55">
        <v>2.0547309433158523</v>
      </c>
      <c r="G36" s="51">
        <v>596060.696</v>
      </c>
      <c r="H36" s="51">
        <v>414355.10722298065</v>
      </c>
      <c r="I36" s="51">
        <v>181705.58877701938</v>
      </c>
      <c r="J36" s="57">
        <v>1.4385262438173267</v>
      </c>
    </row>
    <row r="37" spans="1:10" ht="17.25" thickBot="1" x14ac:dyDescent="0.35">
      <c r="A37" s="50" t="s">
        <v>107</v>
      </c>
      <c r="B37" s="51">
        <v>858328.46900000004</v>
      </c>
      <c r="C37" s="51">
        <v>440943.77122298063</v>
      </c>
      <c r="D37" s="51">
        <v>417384.69777701941</v>
      </c>
      <c r="E37" s="55">
        <v>2.8917795855280892</v>
      </c>
      <c r="F37" s="55">
        <v>1.9465712524283563</v>
      </c>
      <c r="G37" s="51">
        <v>496507.02</v>
      </c>
      <c r="H37" s="51">
        <v>333102.59222298063</v>
      </c>
      <c r="I37" s="51">
        <v>163404.42777701939</v>
      </c>
      <c r="J37" s="57">
        <v>1.4905528554627265</v>
      </c>
    </row>
    <row r="38" spans="1:10" ht="17.25" thickBot="1" x14ac:dyDescent="0.35">
      <c r="A38" s="50" t="s">
        <v>108</v>
      </c>
      <c r="B38" s="51">
        <v>1229086.6910000001</v>
      </c>
      <c r="C38" s="51">
        <v>605262.80022298067</v>
      </c>
      <c r="D38" s="51">
        <v>623823.89077701943</v>
      </c>
      <c r="E38" s="55">
        <v>2.9860673793465495</v>
      </c>
      <c r="F38" s="55">
        <v>2.0306661677327615</v>
      </c>
      <c r="G38" s="51">
        <v>712654.04399999999</v>
      </c>
      <c r="H38" s="51">
        <v>510334.95222298062</v>
      </c>
      <c r="I38" s="51">
        <v>202319.09177701938</v>
      </c>
      <c r="J38" s="57">
        <v>1.3964437295461201</v>
      </c>
    </row>
    <row r="39" spans="1:10" x14ac:dyDescent="0.3">
      <c r="B39" s="67"/>
    </row>
    <row r="40" spans="1:10" x14ac:dyDescent="0.3">
      <c r="D40" s="67"/>
    </row>
  </sheetData>
  <mergeCells count="3">
    <mergeCell ref="A2:A3"/>
    <mergeCell ref="B2:F2"/>
    <mergeCell ref="G2:J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27180-24AD-4BFE-83B4-58B54ABF6E60}">
  <dimension ref="A1:J35"/>
  <sheetViews>
    <sheetView showGridLines="0" zoomScale="110" zoomScaleNormal="110" workbookViewId="0">
      <pane xSplit="1" ySplit="3" topLeftCell="B13" activePane="bottomRight" state="frozen"/>
      <selection pane="topRight" activeCell="H20" sqref="H20"/>
      <selection pane="bottomLeft" activeCell="H20" sqref="H20"/>
      <selection pane="bottomRight" activeCell="J15" sqref="J15"/>
    </sheetView>
  </sheetViews>
  <sheetFormatPr defaultColWidth="9.140625" defaultRowHeight="16.5" x14ac:dyDescent="0.3"/>
  <cols>
    <col min="1" max="1" width="35.5703125" style="39" customWidth="1"/>
    <col min="2" max="2" width="12.42578125" style="39" bestFit="1" customWidth="1"/>
    <col min="3" max="3" width="11.85546875" style="39" customWidth="1"/>
    <col min="4" max="6" width="13.42578125" style="39" customWidth="1"/>
    <col min="7" max="10" width="12.85546875" customWidth="1"/>
    <col min="11" max="16384" width="9.140625" style="39"/>
  </cols>
  <sheetData>
    <row r="1" spans="1:10" ht="17.25" thickBot="1" x14ac:dyDescent="0.35">
      <c r="A1" s="38" t="s">
        <v>128</v>
      </c>
      <c r="B1" s="40"/>
      <c r="C1" s="40"/>
      <c r="D1" s="40"/>
      <c r="E1" s="40"/>
      <c r="F1" s="40"/>
    </row>
    <row r="2" spans="1:10" ht="20.25" customHeight="1" thickBot="1" x14ac:dyDescent="0.35">
      <c r="A2" s="89" t="s">
        <v>1</v>
      </c>
      <c r="B2" s="91" t="s">
        <v>122</v>
      </c>
      <c r="C2" s="92"/>
      <c r="D2" s="92"/>
      <c r="E2" s="92"/>
      <c r="F2" s="93"/>
      <c r="G2" s="91" t="s">
        <v>123</v>
      </c>
      <c r="H2" s="92"/>
      <c r="I2" s="92"/>
      <c r="J2" s="92"/>
    </row>
    <row r="3" spans="1:10" ht="30" thickBot="1" x14ac:dyDescent="0.35">
      <c r="A3" s="90"/>
      <c r="B3" s="66" t="s">
        <v>75</v>
      </c>
      <c r="C3" s="66" t="s">
        <v>76</v>
      </c>
      <c r="D3" s="66" t="s">
        <v>77</v>
      </c>
      <c r="E3" s="66" t="s">
        <v>78</v>
      </c>
      <c r="F3" s="66" t="s">
        <v>79</v>
      </c>
      <c r="G3" s="47" t="s">
        <v>124</v>
      </c>
      <c r="H3" s="47" t="s">
        <v>114</v>
      </c>
      <c r="I3" s="47" t="s">
        <v>115</v>
      </c>
      <c r="J3" s="47" t="s">
        <v>116</v>
      </c>
    </row>
    <row r="4" spans="1:10" ht="18" thickTop="1" thickBot="1" x14ac:dyDescent="0.35">
      <c r="A4" s="48" t="s">
        <v>218</v>
      </c>
      <c r="B4" s="49">
        <v>1937</v>
      </c>
      <c r="C4" s="60">
        <v>473</v>
      </c>
      <c r="D4" s="49">
        <v>1464</v>
      </c>
      <c r="E4" s="54">
        <v>4.9365750528541223</v>
      </c>
      <c r="F4" s="54">
        <v>4.0951374207188165</v>
      </c>
      <c r="G4" s="49">
        <v>1599</v>
      </c>
      <c r="H4" s="60">
        <v>250</v>
      </c>
      <c r="I4" s="49">
        <v>1349</v>
      </c>
      <c r="J4" s="56">
        <v>6.3959999999999999</v>
      </c>
    </row>
    <row r="5" spans="1:10" ht="17.25" thickBot="1" x14ac:dyDescent="0.35">
      <c r="A5" s="48" t="s">
        <v>8</v>
      </c>
      <c r="B5" s="49">
        <v>54755</v>
      </c>
      <c r="C5" s="60">
        <v>6577</v>
      </c>
      <c r="D5" s="49">
        <v>48178</v>
      </c>
      <c r="E5" s="54">
        <v>9.8221073437737569</v>
      </c>
      <c r="F5" s="54">
        <v>8.3252242663828486</v>
      </c>
      <c r="G5" s="49">
        <v>34449</v>
      </c>
      <c r="H5" s="60">
        <v>6577</v>
      </c>
      <c r="I5" s="49">
        <v>27872</v>
      </c>
      <c r="J5" s="56">
        <v>5.2377983883229433</v>
      </c>
    </row>
    <row r="6" spans="1:10" ht="17.25" thickBot="1" x14ac:dyDescent="0.35">
      <c r="A6" s="48" t="s">
        <v>9</v>
      </c>
      <c r="B6" s="49">
        <v>28304</v>
      </c>
      <c r="C6" s="60">
        <v>8967</v>
      </c>
      <c r="D6" s="49">
        <v>19337</v>
      </c>
      <c r="E6" s="54">
        <v>3.7304561168729786</v>
      </c>
      <c r="F6" s="54">
        <v>3.1564625850340136</v>
      </c>
      <c r="G6" s="49">
        <v>15394</v>
      </c>
      <c r="H6" s="60">
        <v>10094</v>
      </c>
      <c r="I6" s="49">
        <v>5300</v>
      </c>
      <c r="J6" s="56">
        <v>1.5250643946899147</v>
      </c>
    </row>
    <row r="7" spans="1:10" ht="17.25" thickBot="1" x14ac:dyDescent="0.35">
      <c r="A7" s="48" t="s">
        <v>10</v>
      </c>
      <c r="B7" s="49">
        <v>1186</v>
      </c>
      <c r="C7" s="60">
        <v>616</v>
      </c>
      <c r="D7" s="49">
        <v>570</v>
      </c>
      <c r="E7" s="54">
        <v>2.1495934959349592</v>
      </c>
      <c r="F7" s="54">
        <v>1.9253246753246753</v>
      </c>
      <c r="G7" s="49">
        <v>619</v>
      </c>
      <c r="H7" s="60">
        <v>658</v>
      </c>
      <c r="I7" s="49">
        <v>-39</v>
      </c>
      <c r="J7" s="56">
        <v>0.94072948328267481</v>
      </c>
    </row>
    <row r="8" spans="1:10" ht="17.25" thickBot="1" x14ac:dyDescent="0.35">
      <c r="A8" s="48" t="s">
        <v>11</v>
      </c>
      <c r="B8" s="49">
        <v>30314</v>
      </c>
      <c r="C8" s="60">
        <v>33510</v>
      </c>
      <c r="D8" s="49">
        <v>-3196</v>
      </c>
      <c r="E8" s="54">
        <v>1.2764166989943602</v>
      </c>
      <c r="F8" s="54">
        <v>0.90462548492987171</v>
      </c>
      <c r="G8" s="49">
        <v>18599</v>
      </c>
      <c r="H8" s="60">
        <v>32385</v>
      </c>
      <c r="I8" s="49">
        <v>-13786</v>
      </c>
      <c r="J8" s="56">
        <v>0.57430909371622663</v>
      </c>
    </row>
    <row r="9" spans="1:10" ht="17.25" thickBot="1" x14ac:dyDescent="0.35">
      <c r="A9" s="48" t="s">
        <v>12</v>
      </c>
      <c r="B9" s="49">
        <v>2741</v>
      </c>
      <c r="C9" s="60">
        <v>2678</v>
      </c>
      <c r="D9" s="49">
        <v>63</v>
      </c>
      <c r="E9" s="54">
        <v>1.2135922330097086</v>
      </c>
      <c r="F9" s="54">
        <v>1.0235250186706497</v>
      </c>
      <c r="G9" s="49">
        <v>1612</v>
      </c>
      <c r="H9" s="60">
        <v>2397</v>
      </c>
      <c r="I9" s="49">
        <v>-785</v>
      </c>
      <c r="J9" s="56">
        <v>0.67250730079265753</v>
      </c>
    </row>
    <row r="10" spans="1:10" ht="17.25" thickBot="1" x14ac:dyDescent="0.35">
      <c r="A10" s="48" t="s">
        <v>13</v>
      </c>
      <c r="B10" s="49">
        <v>191270</v>
      </c>
      <c r="C10" s="60">
        <v>43174</v>
      </c>
      <c r="D10" s="49">
        <v>148096</v>
      </c>
      <c r="E10" s="54">
        <v>6.2843543717429071</v>
      </c>
      <c r="F10" s="54">
        <v>4.4302126279705378</v>
      </c>
      <c r="G10" s="49">
        <v>95119</v>
      </c>
      <c r="H10" s="60">
        <v>27737</v>
      </c>
      <c r="I10" s="49">
        <v>67382</v>
      </c>
      <c r="J10" s="56">
        <v>3.4293182391751089</v>
      </c>
    </row>
    <row r="11" spans="1:10" ht="17.25" thickBot="1" x14ac:dyDescent="0.35">
      <c r="A11" s="48" t="s">
        <v>14</v>
      </c>
      <c r="B11" s="49">
        <v>201673</v>
      </c>
      <c r="C11" s="60">
        <v>40004</v>
      </c>
      <c r="D11" s="49">
        <v>161669</v>
      </c>
      <c r="E11" s="54">
        <v>6.6662583741625836</v>
      </c>
      <c r="F11" s="54">
        <v>5.0413208679132087</v>
      </c>
      <c r="G11" s="49">
        <v>134131</v>
      </c>
      <c r="H11" s="60">
        <v>36362</v>
      </c>
      <c r="I11" s="49">
        <v>97769</v>
      </c>
      <c r="J11" s="56">
        <v>3.6887684945822561</v>
      </c>
    </row>
    <row r="12" spans="1:10" ht="17.25" thickBot="1" x14ac:dyDescent="0.35">
      <c r="A12" s="48" t="s">
        <v>15</v>
      </c>
      <c r="B12" s="49">
        <v>24622</v>
      </c>
      <c r="C12" s="60">
        <v>24628</v>
      </c>
      <c r="D12" s="49">
        <v>-6</v>
      </c>
      <c r="E12" s="54">
        <v>1.1600974223665517</v>
      </c>
      <c r="F12" s="54">
        <v>0.99975637485788538</v>
      </c>
      <c r="G12" s="49">
        <v>19078</v>
      </c>
      <c r="H12" s="60">
        <v>36237</v>
      </c>
      <c r="I12" s="49">
        <v>-17159</v>
      </c>
      <c r="J12" s="56">
        <v>0.52647846124127273</v>
      </c>
    </row>
    <row r="13" spans="1:10" ht="17.25" thickBot="1" x14ac:dyDescent="0.35">
      <c r="A13" s="48" t="s">
        <v>102</v>
      </c>
      <c r="B13" s="49"/>
      <c r="C13" s="60">
        <v>3346</v>
      </c>
      <c r="D13" s="49">
        <v>-3346</v>
      </c>
      <c r="E13" s="54"/>
      <c r="F13" s="54"/>
      <c r="G13" s="49"/>
      <c r="H13" s="60">
        <v>3346</v>
      </c>
      <c r="I13" s="49">
        <v>-3346</v>
      </c>
      <c r="J13" s="56"/>
    </row>
    <row r="14" spans="1:10" ht="17.25" thickBot="1" x14ac:dyDescent="0.35">
      <c r="A14" s="50" t="s">
        <v>17</v>
      </c>
      <c r="B14" s="51">
        <v>536801</v>
      </c>
      <c r="C14" s="65">
        <v>163973</v>
      </c>
      <c r="D14" s="51">
        <v>372828</v>
      </c>
      <c r="E14" s="55">
        <v>4.4468328819995646</v>
      </c>
      <c r="F14" s="55">
        <v>3.2737157946735134</v>
      </c>
      <c r="G14" s="51">
        <v>320599</v>
      </c>
      <c r="H14" s="65">
        <v>156042</v>
      </c>
      <c r="I14" s="51">
        <v>164557</v>
      </c>
      <c r="J14" s="57">
        <v>2.0545686417759321</v>
      </c>
    </row>
    <row r="15" spans="1:10" ht="17.25" thickBot="1" x14ac:dyDescent="0.35">
      <c r="A15" s="48" t="s">
        <v>18</v>
      </c>
      <c r="B15" s="49">
        <v>14748</v>
      </c>
      <c r="C15" s="60">
        <v>8426</v>
      </c>
      <c r="D15" s="49">
        <v>6322</v>
      </c>
      <c r="E15" s="54">
        <v>2.9120474777448071</v>
      </c>
      <c r="F15" s="54">
        <v>1.7502967006883456</v>
      </c>
      <c r="G15" s="49">
        <v>7811</v>
      </c>
      <c r="H15" s="60">
        <v>8499</v>
      </c>
      <c r="I15" s="49">
        <v>-688</v>
      </c>
      <c r="J15" s="56">
        <v>0.9190492999176374</v>
      </c>
    </row>
    <row r="16" spans="1:10" ht="17.25" thickBot="1" x14ac:dyDescent="0.35">
      <c r="A16" s="48" t="s">
        <v>20</v>
      </c>
      <c r="B16" s="49">
        <v>153463</v>
      </c>
      <c r="C16" s="60">
        <v>101583</v>
      </c>
      <c r="D16" s="49">
        <v>51880</v>
      </c>
      <c r="E16" s="54">
        <v>2.316243859700934</v>
      </c>
      <c r="F16" s="54">
        <v>1.5107153756041858</v>
      </c>
      <c r="G16" s="49">
        <v>96947</v>
      </c>
      <c r="H16" s="60">
        <v>74885</v>
      </c>
      <c r="I16" s="49">
        <v>22062</v>
      </c>
      <c r="J16" s="56">
        <v>1.294611737998264</v>
      </c>
    </row>
    <row r="17" spans="1:10" ht="17.25" thickBot="1" x14ac:dyDescent="0.35">
      <c r="A17" s="48" t="s">
        <v>21</v>
      </c>
      <c r="B17" s="49">
        <v>113952</v>
      </c>
      <c r="C17" s="60">
        <v>33298</v>
      </c>
      <c r="D17" s="49">
        <v>80654</v>
      </c>
      <c r="E17" s="54">
        <v>4.8729052795963721</v>
      </c>
      <c r="F17" s="54">
        <v>3.422187518769896</v>
      </c>
      <c r="G17" s="49">
        <v>71316</v>
      </c>
      <c r="H17" s="60">
        <v>25265</v>
      </c>
      <c r="I17" s="49">
        <v>46051</v>
      </c>
      <c r="J17" s="56">
        <v>2.822719176726697</v>
      </c>
    </row>
    <row r="18" spans="1:10" ht="17.25" thickBot="1" x14ac:dyDescent="0.35">
      <c r="A18" s="48" t="s">
        <v>22</v>
      </c>
      <c r="B18" s="49">
        <v>11135</v>
      </c>
      <c r="C18" s="60">
        <v>12870</v>
      </c>
      <c r="D18" s="49">
        <v>-1735</v>
      </c>
      <c r="E18" s="54">
        <v>1.2629370629370629</v>
      </c>
      <c r="F18" s="54">
        <v>0.86519036519036518</v>
      </c>
      <c r="G18" s="49">
        <v>6507</v>
      </c>
      <c r="H18" s="60">
        <v>4471</v>
      </c>
      <c r="I18" s="49">
        <v>2036</v>
      </c>
      <c r="J18" s="56">
        <v>1.4553791098188325</v>
      </c>
    </row>
    <row r="19" spans="1:10" ht="17.25" thickBot="1" x14ac:dyDescent="0.35">
      <c r="A19" s="48" t="s">
        <v>23</v>
      </c>
      <c r="B19" s="49">
        <v>191109</v>
      </c>
      <c r="C19" s="60">
        <v>80691</v>
      </c>
      <c r="D19" s="49">
        <v>110418</v>
      </c>
      <c r="E19" s="54">
        <v>3.4906310414911021</v>
      </c>
      <c r="F19" s="54">
        <v>2.3684053983715656</v>
      </c>
      <c r="G19" s="49">
        <v>120181</v>
      </c>
      <c r="H19" s="60">
        <v>94323</v>
      </c>
      <c r="I19" s="49">
        <v>25858</v>
      </c>
      <c r="J19" s="56">
        <v>1.2741431040149274</v>
      </c>
    </row>
    <row r="20" spans="1:10" ht="17.25" thickBot="1" x14ac:dyDescent="0.35">
      <c r="A20" s="48" t="s">
        <v>24</v>
      </c>
      <c r="B20" s="49">
        <v>38254</v>
      </c>
      <c r="C20" s="60">
        <v>27134</v>
      </c>
      <c r="D20" s="49">
        <v>11120</v>
      </c>
      <c r="E20" s="54">
        <v>2.1584359106655855</v>
      </c>
      <c r="F20" s="54">
        <v>1.4098179405911402</v>
      </c>
      <c r="G20" s="49">
        <v>22812</v>
      </c>
      <c r="H20" s="60">
        <v>30302</v>
      </c>
      <c r="I20" s="49">
        <v>-7490</v>
      </c>
      <c r="J20" s="56">
        <v>0.75282159593426179</v>
      </c>
    </row>
    <row r="21" spans="1:10" ht="17.25" thickBot="1" x14ac:dyDescent="0.35">
      <c r="A21" s="48" t="s">
        <v>126</v>
      </c>
      <c r="B21" s="49">
        <v>428</v>
      </c>
      <c r="C21" s="60">
        <v>1640</v>
      </c>
      <c r="D21" s="49">
        <v>-1212</v>
      </c>
      <c r="E21" s="54">
        <v>0.43205362583790374</v>
      </c>
      <c r="F21" s="54">
        <v>0.26097560975609757</v>
      </c>
      <c r="G21" s="49">
        <v>234</v>
      </c>
      <c r="H21" s="60">
        <v>1713</v>
      </c>
      <c r="I21" s="49">
        <v>-1479</v>
      </c>
      <c r="J21" s="56">
        <v>0.13660245183887915</v>
      </c>
    </row>
    <row r="22" spans="1:10" ht="17.25" thickBot="1" x14ac:dyDescent="0.35">
      <c r="A22" s="48" t="s">
        <v>103</v>
      </c>
      <c r="B22" s="49"/>
      <c r="C22" s="68">
        <v>8836</v>
      </c>
      <c r="D22" s="49">
        <v>-8836</v>
      </c>
      <c r="E22" s="54"/>
      <c r="F22" s="54"/>
      <c r="G22" s="49"/>
      <c r="H22" s="68">
        <v>8836</v>
      </c>
      <c r="I22" s="49">
        <v>-8836</v>
      </c>
      <c r="J22" s="59"/>
    </row>
    <row r="23" spans="1:10" ht="17.25" thickBot="1" x14ac:dyDescent="0.35">
      <c r="A23" s="50" t="s">
        <v>26</v>
      </c>
      <c r="B23" s="51">
        <v>523087</v>
      </c>
      <c r="C23" s="65">
        <v>274478</v>
      </c>
      <c r="D23" s="51">
        <v>248609</v>
      </c>
      <c r="E23" s="55">
        <v>2.9335574436367606</v>
      </c>
      <c r="F23" s="55">
        <v>1.9057520092685023</v>
      </c>
      <c r="G23" s="51">
        <v>325808</v>
      </c>
      <c r="H23" s="65">
        <v>248293</v>
      </c>
      <c r="I23" s="51">
        <v>77515</v>
      </c>
      <c r="J23" s="57">
        <v>1.3121916445489805</v>
      </c>
    </row>
    <row r="24" spans="1:10" ht="17.25" thickBot="1" x14ac:dyDescent="0.35">
      <c r="A24" s="48" t="s">
        <v>30</v>
      </c>
      <c r="B24" s="49">
        <v>86</v>
      </c>
      <c r="C24" s="60">
        <v>172</v>
      </c>
      <c r="D24" s="49">
        <v>-86</v>
      </c>
      <c r="E24" s="54">
        <v>0.54913294797687862</v>
      </c>
      <c r="F24" s="54">
        <v>0.5</v>
      </c>
      <c r="G24" s="49">
        <v>44</v>
      </c>
      <c r="H24" s="60">
        <v>411</v>
      </c>
      <c r="I24" s="49">
        <v>-367</v>
      </c>
      <c r="J24" s="56">
        <v>0.1070559610705596</v>
      </c>
    </row>
    <row r="25" spans="1:10" ht="17.25" thickBot="1" x14ac:dyDescent="0.35">
      <c r="A25" s="48" t="s">
        <v>31</v>
      </c>
      <c r="B25" s="49">
        <v>8675</v>
      </c>
      <c r="C25" s="60">
        <v>6345</v>
      </c>
      <c r="D25" s="49">
        <v>2330</v>
      </c>
      <c r="E25" s="54">
        <v>2.0356185973207248</v>
      </c>
      <c r="F25" s="54">
        <v>1.3672182821118992</v>
      </c>
      <c r="G25" s="49">
        <v>5622</v>
      </c>
      <c r="H25" s="60">
        <v>1092</v>
      </c>
      <c r="I25" s="49">
        <v>4530</v>
      </c>
      <c r="J25" s="56">
        <v>5.1483516483516487</v>
      </c>
    </row>
    <row r="26" spans="1:10" ht="17.25" thickBot="1" x14ac:dyDescent="0.35">
      <c r="A26" s="48" t="s">
        <v>33</v>
      </c>
      <c r="B26" s="49">
        <v>344</v>
      </c>
      <c r="C26" s="60">
        <v>472</v>
      </c>
      <c r="D26" s="49">
        <v>-128</v>
      </c>
      <c r="E26" s="54">
        <v>1.2071881606765327</v>
      </c>
      <c r="F26" s="54">
        <v>0.72881355932203384</v>
      </c>
      <c r="G26" s="49">
        <v>185</v>
      </c>
      <c r="H26" s="60">
        <v>252</v>
      </c>
      <c r="I26" s="49">
        <v>-67</v>
      </c>
      <c r="J26" s="56">
        <v>0.73412698412698407</v>
      </c>
    </row>
    <row r="27" spans="1:10" ht="17.25" thickBot="1" x14ac:dyDescent="0.35">
      <c r="A27" s="50" t="s">
        <v>35</v>
      </c>
      <c r="B27" s="51">
        <v>9106</v>
      </c>
      <c r="C27" s="65">
        <v>6670</v>
      </c>
      <c r="D27" s="51">
        <v>2436</v>
      </c>
      <c r="E27" s="55">
        <v>1.9432045779685265</v>
      </c>
      <c r="F27" s="55">
        <v>1.3652173913043477</v>
      </c>
      <c r="G27" s="51">
        <v>5851</v>
      </c>
      <c r="H27" s="65">
        <v>1756</v>
      </c>
      <c r="I27" s="51">
        <v>4095</v>
      </c>
      <c r="J27" s="57">
        <v>3.332004555808656</v>
      </c>
    </row>
    <row r="28" spans="1:10" ht="17.25" thickBot="1" x14ac:dyDescent="0.35">
      <c r="A28" s="48" t="s">
        <v>36</v>
      </c>
      <c r="B28" s="49">
        <v>62266</v>
      </c>
      <c r="C28" s="60">
        <v>70018</v>
      </c>
      <c r="D28" s="49">
        <v>-7752</v>
      </c>
      <c r="E28" s="54">
        <v>1.336756262675312</v>
      </c>
      <c r="F28" s="54">
        <v>0.88928561227113023</v>
      </c>
      <c r="G28" s="49">
        <v>38614</v>
      </c>
      <c r="H28" s="60">
        <v>70018</v>
      </c>
      <c r="I28" s="49">
        <v>-31404</v>
      </c>
      <c r="J28" s="56">
        <v>0.55148676054728785</v>
      </c>
    </row>
    <row r="29" spans="1:10" ht="17.25" thickBot="1" x14ac:dyDescent="0.35">
      <c r="A29" s="48" t="s">
        <v>104</v>
      </c>
      <c r="B29" s="49"/>
      <c r="C29" s="49">
        <v>36787</v>
      </c>
      <c r="D29" s="49">
        <v>-36787</v>
      </c>
      <c r="E29" s="54"/>
      <c r="F29" s="54"/>
      <c r="G29" s="49"/>
      <c r="H29" s="49">
        <v>36787</v>
      </c>
      <c r="I29" s="49">
        <v>-36787</v>
      </c>
      <c r="J29" s="56"/>
    </row>
    <row r="30" spans="1:10" ht="17.25" thickBot="1" x14ac:dyDescent="0.35">
      <c r="A30" s="50" t="s">
        <v>105</v>
      </c>
      <c r="B30" s="51">
        <v>832922</v>
      </c>
      <c r="C30" s="51">
        <v>519385</v>
      </c>
      <c r="D30" s="51">
        <v>313537</v>
      </c>
      <c r="E30" s="55">
        <v>2.2300281289890314</v>
      </c>
      <c r="F30" s="55">
        <v>1.6036697247706422</v>
      </c>
      <c r="G30" s="51">
        <v>495941</v>
      </c>
      <c r="H30" s="51">
        <v>409648</v>
      </c>
      <c r="I30" s="51">
        <v>86293</v>
      </c>
      <c r="J30" s="57">
        <v>1.2106515837987737</v>
      </c>
    </row>
    <row r="31" spans="1:10" ht="17.25" thickBot="1" x14ac:dyDescent="0.35">
      <c r="A31" s="50" t="s">
        <v>106</v>
      </c>
      <c r="B31" s="51">
        <v>1068994</v>
      </c>
      <c r="C31" s="51">
        <v>481907</v>
      </c>
      <c r="D31" s="51">
        <v>587087</v>
      </c>
      <c r="E31" s="55">
        <v>3.1274724225798689</v>
      </c>
      <c r="F31" s="55">
        <v>2.2182578796323771</v>
      </c>
      <c r="G31" s="51">
        <v>652258</v>
      </c>
      <c r="H31" s="51">
        <v>442878</v>
      </c>
      <c r="I31" s="51">
        <v>209380</v>
      </c>
      <c r="J31" s="57">
        <v>1.4727712823847652</v>
      </c>
    </row>
    <row r="32" spans="1:10" ht="17.25" thickBot="1" x14ac:dyDescent="0.35">
      <c r="A32" s="50" t="s">
        <v>107</v>
      </c>
      <c r="B32" s="51">
        <v>761551</v>
      </c>
      <c r="C32" s="51">
        <v>442697</v>
      </c>
      <c r="D32" s="51">
        <v>318854</v>
      </c>
      <c r="E32" s="55">
        <v>2.3742243706305555</v>
      </c>
      <c r="F32" s="55">
        <v>1.7202533561329758</v>
      </c>
      <c r="G32" s="51">
        <v>451476</v>
      </c>
      <c r="H32" s="51">
        <v>337874</v>
      </c>
      <c r="I32" s="51">
        <v>113602</v>
      </c>
      <c r="J32" s="57">
        <v>1.3362259303764126</v>
      </c>
    </row>
    <row r="33" spans="1:10" ht="17.25" thickBot="1" x14ac:dyDescent="0.35">
      <c r="A33" s="50" t="s">
        <v>108</v>
      </c>
      <c r="B33" s="51">
        <v>1131261</v>
      </c>
      <c r="C33" s="51">
        <v>551926</v>
      </c>
      <c r="D33" s="51">
        <v>579335</v>
      </c>
      <c r="E33" s="55">
        <v>2.9003032971333531</v>
      </c>
      <c r="F33" s="55">
        <v>2.0496606429122743</v>
      </c>
      <c r="G33" s="51">
        <v>690873</v>
      </c>
      <c r="H33" s="51">
        <v>512897</v>
      </c>
      <c r="I33" s="51">
        <v>177976</v>
      </c>
      <c r="J33" s="57">
        <v>1.3470014447345178</v>
      </c>
    </row>
    <row r="34" spans="1:10" x14ac:dyDescent="0.3">
      <c r="A34" s="85" t="s">
        <v>127</v>
      </c>
      <c r="B34" s="67"/>
    </row>
    <row r="35" spans="1:10" x14ac:dyDescent="0.3">
      <c r="A35" s="85" t="s">
        <v>43</v>
      </c>
      <c r="D35" s="67"/>
    </row>
  </sheetData>
  <mergeCells count="3">
    <mergeCell ref="A2:A3"/>
    <mergeCell ref="B2:F2"/>
    <mergeCell ref="G2:J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17654-5E5B-4655-9320-E6ABE6456A35}">
  <dimension ref="A1:J39"/>
  <sheetViews>
    <sheetView showGridLines="0" zoomScale="110" zoomScaleNormal="110" workbookViewId="0">
      <pane xSplit="1" ySplit="3" topLeftCell="B12" activePane="bottomRight" state="frozen"/>
      <selection pane="topRight" activeCell="H20" sqref="H20"/>
      <selection pane="bottomLeft" activeCell="H20" sqref="H20"/>
      <selection pane="bottomRight" activeCell="C24" sqref="C24"/>
    </sheetView>
  </sheetViews>
  <sheetFormatPr defaultColWidth="9.140625" defaultRowHeight="16.5" x14ac:dyDescent="0.3"/>
  <cols>
    <col min="1" max="1" width="35.5703125" style="39" customWidth="1"/>
    <col min="2" max="2" width="12.42578125" style="39" bestFit="1" customWidth="1"/>
    <col min="3" max="3" width="11.85546875" style="39" customWidth="1"/>
    <col min="4" max="6" width="13.42578125" style="39" customWidth="1"/>
    <col min="7" max="10" width="12.85546875" customWidth="1"/>
    <col min="11" max="16384" width="9.140625" style="39"/>
  </cols>
  <sheetData>
    <row r="1" spans="1:10" ht="17.25" thickBot="1" x14ac:dyDescent="0.35">
      <c r="A1" s="38" t="s">
        <v>128</v>
      </c>
      <c r="B1" s="40"/>
      <c r="C1" s="40"/>
      <c r="D1" s="40"/>
      <c r="E1" s="40"/>
      <c r="F1" s="40"/>
    </row>
    <row r="2" spans="1:10" ht="20.25" customHeight="1" thickBot="1" x14ac:dyDescent="0.35">
      <c r="A2" s="89" t="s">
        <v>1</v>
      </c>
      <c r="B2" s="91" t="s">
        <v>122</v>
      </c>
      <c r="C2" s="92"/>
      <c r="D2" s="92"/>
      <c r="E2" s="92"/>
      <c r="F2" s="93"/>
      <c r="G2" s="91" t="s">
        <v>123</v>
      </c>
      <c r="H2" s="92"/>
      <c r="I2" s="92"/>
      <c r="J2" s="92"/>
    </row>
    <row r="3" spans="1:10" ht="30" thickBot="1" x14ac:dyDescent="0.35">
      <c r="A3" s="90"/>
      <c r="B3" s="66" t="s">
        <v>75</v>
      </c>
      <c r="C3" s="66" t="s">
        <v>76</v>
      </c>
      <c r="D3" s="66" t="s">
        <v>77</v>
      </c>
      <c r="E3" s="66" t="s">
        <v>78</v>
      </c>
      <c r="F3" s="66" t="s">
        <v>79</v>
      </c>
      <c r="G3" s="47" t="s">
        <v>113</v>
      </c>
      <c r="H3" s="47" t="s">
        <v>114</v>
      </c>
      <c r="I3" s="47" t="s">
        <v>115</v>
      </c>
      <c r="J3" s="47" t="s">
        <v>116</v>
      </c>
    </row>
    <row r="4" spans="1:10" ht="18" thickTop="1" thickBot="1" x14ac:dyDescent="0.35">
      <c r="A4" s="48" t="s">
        <v>101</v>
      </c>
      <c r="B4" s="49">
        <v>1936.802982335756</v>
      </c>
      <c r="C4" s="60">
        <v>473.30382459103299</v>
      </c>
      <c r="D4" s="49">
        <v>1463.4991577447231</v>
      </c>
      <c r="E4" s="54">
        <v>4.933901000661395</v>
      </c>
      <c r="F4" s="54">
        <v>4.0920923975403891</v>
      </c>
      <c r="G4" s="49">
        <v>1598.8628531093491</v>
      </c>
      <c r="H4" s="60">
        <v>250</v>
      </c>
      <c r="I4" s="49">
        <v>1348.8628531093491</v>
      </c>
      <c r="J4" s="56">
        <v>6.3954514124373958</v>
      </c>
    </row>
    <row r="5" spans="1:10" ht="17.25" thickBot="1" x14ac:dyDescent="0.35">
      <c r="A5" s="48" t="s">
        <v>8</v>
      </c>
      <c r="B5" s="49">
        <v>54755.1554060044</v>
      </c>
      <c r="C5" s="60">
        <v>6577.4849999999997</v>
      </c>
      <c r="D5" s="49">
        <v>48177.670406004399</v>
      </c>
      <c r="E5" s="54">
        <v>9.8214180712618653</v>
      </c>
      <c r="F5" s="54">
        <v>8.3246340213629377</v>
      </c>
      <c r="G5" s="49">
        <v>34449.393537828</v>
      </c>
      <c r="H5" s="60">
        <v>6577.4849999999997</v>
      </c>
      <c r="I5" s="49">
        <v>27871.908537828</v>
      </c>
      <c r="J5" s="56">
        <v>5.2374720030266886</v>
      </c>
    </row>
    <row r="6" spans="1:10" ht="17.25" thickBot="1" x14ac:dyDescent="0.35">
      <c r="A6" s="48" t="s">
        <v>9</v>
      </c>
      <c r="B6" s="49">
        <v>28303.805956345976</v>
      </c>
      <c r="C6" s="60">
        <v>8967.2534484630596</v>
      </c>
      <c r="D6" s="49">
        <v>19336.552507882916</v>
      </c>
      <c r="E6" s="54">
        <v>3.7303198631536514</v>
      </c>
      <c r="F6" s="54">
        <v>3.1563517323352892</v>
      </c>
      <c r="G6" s="49">
        <v>15393.546707240474</v>
      </c>
      <c r="H6" s="60">
        <v>10093.878980000001</v>
      </c>
      <c r="I6" s="49">
        <v>5299.6677272404731</v>
      </c>
      <c r="J6" s="56">
        <v>1.5250377716773926</v>
      </c>
    </row>
    <row r="7" spans="1:10" ht="17.25" thickBot="1" x14ac:dyDescent="0.35">
      <c r="A7" s="48" t="s">
        <v>10</v>
      </c>
      <c r="B7" s="49">
        <v>1186.279961093471</v>
      </c>
      <c r="C7" s="60">
        <v>615.37584620191251</v>
      </c>
      <c r="D7" s="49">
        <v>570.90411489155838</v>
      </c>
      <c r="E7" s="54">
        <v>2.14825630212004</v>
      </c>
      <c r="F7" s="54">
        <v>1.9277324068131163</v>
      </c>
      <c r="G7" s="49">
        <v>619.24746606914891</v>
      </c>
      <c r="H7" s="60">
        <v>657.27100374191252</v>
      </c>
      <c r="I7" s="49">
        <v>-38.023537672763574</v>
      </c>
      <c r="J7" s="56">
        <v>0.94214937604687932</v>
      </c>
    </row>
    <row r="8" spans="1:10" ht="17.25" thickBot="1" x14ac:dyDescent="0.35">
      <c r="A8" s="48" t="s">
        <v>11</v>
      </c>
      <c r="B8" s="49">
        <v>30314.418532526186</v>
      </c>
      <c r="C8" s="60">
        <v>33509.840046561971</v>
      </c>
      <c r="D8" s="49">
        <v>-3195.4215140357837</v>
      </c>
      <c r="E8" s="54">
        <v>1.2764677122855674</v>
      </c>
      <c r="F8" s="54">
        <v>0.90464229284306519</v>
      </c>
      <c r="G8" s="49">
        <v>18597.901072661607</v>
      </c>
      <c r="H8" s="60">
        <v>32384.183427260592</v>
      </c>
      <c r="I8" s="49">
        <v>-13786.282354598985</v>
      </c>
      <c r="J8" s="56">
        <v>0.57428964094262547</v>
      </c>
    </row>
    <row r="9" spans="1:10" ht="17.25" thickBot="1" x14ac:dyDescent="0.35">
      <c r="A9" s="48" t="s">
        <v>12</v>
      </c>
      <c r="B9" s="49">
        <v>2740.4283828343646</v>
      </c>
      <c r="C9" s="60">
        <v>2677.9501319133351</v>
      </c>
      <c r="D9" s="49">
        <v>62.478250921029598</v>
      </c>
      <c r="E9" s="54">
        <v>1.2139391170304621</v>
      </c>
      <c r="F9" s="54">
        <v>1.0233306252332601</v>
      </c>
      <c r="G9" s="49">
        <v>1610.7847688895761</v>
      </c>
      <c r="H9" s="60">
        <v>2397.2885795133352</v>
      </c>
      <c r="I9" s="49">
        <v>-786.50381062375914</v>
      </c>
      <c r="J9" s="56">
        <v>0.67191942707897756</v>
      </c>
    </row>
    <row r="10" spans="1:10" ht="17.25" thickBot="1" x14ac:dyDescent="0.35">
      <c r="A10" s="48" t="s">
        <v>13</v>
      </c>
      <c r="B10" s="49">
        <v>191270.16923198034</v>
      </c>
      <c r="C10" s="60">
        <v>43174.609298182666</v>
      </c>
      <c r="D10" s="49">
        <v>148095.55993379769</v>
      </c>
      <c r="E10" s="54">
        <v>6.2844217019558188</v>
      </c>
      <c r="F10" s="54">
        <v>4.4301540266638018</v>
      </c>
      <c r="G10" s="49">
        <v>95066.337209957317</v>
      </c>
      <c r="H10" s="60">
        <v>27737.99931808266</v>
      </c>
      <c r="I10" s="49">
        <v>67328.33789187466</v>
      </c>
      <c r="J10" s="56">
        <v>3.427296111727232</v>
      </c>
    </row>
    <row r="11" spans="1:10" ht="17.25" thickBot="1" x14ac:dyDescent="0.35">
      <c r="A11" s="48" t="s">
        <v>14</v>
      </c>
      <c r="B11" s="49">
        <v>201672.58020094931</v>
      </c>
      <c r="C11" s="60">
        <v>40003.559511198786</v>
      </c>
      <c r="D11" s="49">
        <v>161669.02068975053</v>
      </c>
      <c r="E11" s="54">
        <v>6.6663262556121179</v>
      </c>
      <c r="F11" s="54">
        <v>5.0413658850656056</v>
      </c>
      <c r="G11" s="49">
        <v>134087.86030175551</v>
      </c>
      <c r="H11" s="60">
        <v>36361.723921997691</v>
      </c>
      <c r="I11" s="49">
        <v>97726.136379757823</v>
      </c>
      <c r="J11" s="56">
        <v>3.6876100976234683</v>
      </c>
    </row>
    <row r="12" spans="1:10" ht="17.25" thickBot="1" x14ac:dyDescent="0.35">
      <c r="A12" s="48" t="s">
        <v>15</v>
      </c>
      <c r="B12" s="49">
        <v>24621.12863710591</v>
      </c>
      <c r="C12" s="60">
        <v>24627.804907344707</v>
      </c>
      <c r="D12" s="49">
        <v>-6.6762702387943866</v>
      </c>
      <c r="E12" s="54">
        <v>1.1601093904794599</v>
      </c>
      <c r="F12" s="54">
        <v>0.99972891330494484</v>
      </c>
      <c r="G12" s="49">
        <v>19068.826037787239</v>
      </c>
      <c r="H12" s="60">
        <v>36236.4456454889</v>
      </c>
      <c r="I12" s="49">
        <v>-17167.619607701661</v>
      </c>
      <c r="J12" s="56">
        <v>0.52623334596176463</v>
      </c>
    </row>
    <row r="13" spans="1:10" ht="17.25" thickBot="1" x14ac:dyDescent="0.35">
      <c r="A13" s="48" t="s">
        <v>16</v>
      </c>
      <c r="B13" s="49"/>
      <c r="C13" s="60"/>
      <c r="D13" s="49"/>
      <c r="E13" s="54"/>
      <c r="F13" s="54"/>
      <c r="G13" s="49"/>
      <c r="H13" s="60"/>
      <c r="I13" s="49"/>
      <c r="J13" s="56"/>
    </row>
    <row r="14" spans="1:10" ht="17.25" thickBot="1" x14ac:dyDescent="0.35">
      <c r="A14" s="48" t="s">
        <v>102</v>
      </c>
      <c r="B14" s="49"/>
      <c r="C14" s="60"/>
      <c r="D14" s="49"/>
      <c r="E14" s="54"/>
      <c r="F14" s="54"/>
      <c r="G14" s="49"/>
      <c r="H14" s="60">
        <f>H15-H12-H11-H10-H9-H8-H7-H6-H5-H4</f>
        <v>1.1823431123048067E-11</v>
      </c>
      <c r="I14" s="49"/>
      <c r="J14" s="56"/>
    </row>
    <row r="15" spans="1:10" ht="17.25" thickBot="1" x14ac:dyDescent="0.35">
      <c r="A15" s="50" t="s">
        <v>17</v>
      </c>
      <c r="B15" s="51">
        <v>536800.76929117576</v>
      </c>
      <c r="C15" s="65">
        <v>160627.1820144575</v>
      </c>
      <c r="D15" s="51">
        <v>376173.58727671817</v>
      </c>
      <c r="E15" s="55">
        <v>4.4468428742960997</v>
      </c>
      <c r="F15" s="55">
        <v>3.341904916459657</v>
      </c>
      <c r="G15" s="51">
        <v>320492.75995529827</v>
      </c>
      <c r="H15" s="65">
        <v>152696.2758760851</v>
      </c>
      <c r="I15" s="51">
        <v>167796.48407921314</v>
      </c>
      <c r="J15" s="57">
        <v>2.0988904812281217</v>
      </c>
    </row>
    <row r="16" spans="1:10" ht="17.25" thickBot="1" x14ac:dyDescent="0.35">
      <c r="A16" s="48" t="s">
        <v>18</v>
      </c>
      <c r="B16" s="49">
        <v>14748.290249655989</v>
      </c>
      <c r="C16" s="60">
        <v>8425.4091974800012</v>
      </c>
      <c r="D16" s="49">
        <v>6322.8810521759897</v>
      </c>
      <c r="E16" s="54">
        <v>2.9119166312374483</v>
      </c>
      <c r="F16" s="54">
        <v>1.7504538834822565</v>
      </c>
      <c r="G16" s="49">
        <v>7811.3661450052996</v>
      </c>
      <c r="H16" s="60">
        <v>8498.7901500000007</v>
      </c>
      <c r="I16" s="49">
        <v>-687.42400499470068</v>
      </c>
      <c r="J16" s="56">
        <v>0.91911507486807398</v>
      </c>
    </row>
    <row r="17" spans="1:10" ht="17.25" thickBot="1" x14ac:dyDescent="0.35">
      <c r="A17" s="48" t="s">
        <v>19</v>
      </c>
      <c r="B17" s="49"/>
      <c r="C17" s="60"/>
      <c r="D17" s="49"/>
      <c r="E17" s="54"/>
      <c r="F17" s="54"/>
      <c r="G17" s="49"/>
      <c r="H17" s="60"/>
      <c r="I17" s="49"/>
      <c r="J17" s="56"/>
    </row>
    <row r="18" spans="1:10" ht="17.25" thickBot="1" x14ac:dyDescent="0.35">
      <c r="A18" s="48" t="s">
        <v>20</v>
      </c>
      <c r="B18" s="49">
        <v>153461.90932017114</v>
      </c>
      <c r="C18" s="60">
        <v>101583.00158369848</v>
      </c>
      <c r="D18" s="49">
        <v>51878.907736472669</v>
      </c>
      <c r="E18" s="54">
        <v>2.3162388132955987</v>
      </c>
      <c r="F18" s="54">
        <v>1.5107046152178076</v>
      </c>
      <c r="G18" s="49">
        <v>96946.587622466162</v>
      </c>
      <c r="H18" s="60">
        <v>74884.516997507671</v>
      </c>
      <c r="I18" s="49">
        <v>22062.070624958484</v>
      </c>
      <c r="J18" s="56">
        <v>1.2946145813518803</v>
      </c>
    </row>
    <row r="19" spans="1:10" ht="17.25" thickBot="1" x14ac:dyDescent="0.35">
      <c r="A19" s="48" t="s">
        <v>21</v>
      </c>
      <c r="B19" s="49">
        <v>113952.10755060791</v>
      </c>
      <c r="C19" s="60">
        <v>33298.094480248656</v>
      </c>
      <c r="D19" s="49">
        <v>80654.013070359259</v>
      </c>
      <c r="E19" s="54">
        <v>4.8728826119028081</v>
      </c>
      <c r="F19" s="54">
        <v>3.4221810385636511</v>
      </c>
      <c r="G19" s="49">
        <v>71315.692836780392</v>
      </c>
      <c r="H19" s="60">
        <v>25265.132771308654</v>
      </c>
      <c r="I19" s="49">
        <v>46050.560065471749</v>
      </c>
      <c r="J19" s="56">
        <v>2.8226921854045131</v>
      </c>
    </row>
    <row r="20" spans="1:10" ht="17.25" thickBot="1" x14ac:dyDescent="0.35">
      <c r="A20" s="48" t="s">
        <v>22</v>
      </c>
      <c r="B20" s="49">
        <v>11135.241458111941</v>
      </c>
      <c r="C20" s="60">
        <v>12869.653260288</v>
      </c>
      <c r="D20" s="49">
        <v>-1734.4118021760582</v>
      </c>
      <c r="E20" s="54">
        <v>1.2629766403718838</v>
      </c>
      <c r="F20" s="54">
        <v>0.86523243733940003</v>
      </c>
      <c r="G20" s="49">
        <v>6493.1488156121486</v>
      </c>
      <c r="H20" s="60">
        <v>4471.0496499999999</v>
      </c>
      <c r="I20" s="49">
        <v>2022.0991656121482</v>
      </c>
      <c r="J20" s="56">
        <v>1.452264976662057</v>
      </c>
    </row>
    <row r="21" spans="1:10" ht="17.25" thickBot="1" x14ac:dyDescent="0.35">
      <c r="A21" s="48" t="s">
        <v>23</v>
      </c>
      <c r="B21" s="49">
        <v>191108.22733933057</v>
      </c>
      <c r="C21" s="60">
        <v>80692.014672030651</v>
      </c>
      <c r="D21" s="49">
        <v>110416.2126672999</v>
      </c>
      <c r="E21" s="54">
        <v>3.490636897634638</v>
      </c>
      <c r="F21" s="54">
        <v>2.3683660411266469</v>
      </c>
      <c r="G21" s="49">
        <v>120180.34829041181</v>
      </c>
      <c r="H21" s="60">
        <v>94323.41908242715</v>
      </c>
      <c r="I21" s="49">
        <v>25856.929207984671</v>
      </c>
      <c r="J21" s="56">
        <v>1.2741305336417976</v>
      </c>
    </row>
    <row r="22" spans="1:10" ht="17.25" thickBot="1" x14ac:dyDescent="0.35">
      <c r="A22" s="48" t="s">
        <v>24</v>
      </c>
      <c r="B22" s="49">
        <v>38253.728468401867</v>
      </c>
      <c r="C22" s="60">
        <v>27134.254234248998</v>
      </c>
      <c r="D22" s="49">
        <v>11119.474234152865</v>
      </c>
      <c r="E22" s="54">
        <v>2.1584183630851412</v>
      </c>
      <c r="F22" s="54">
        <v>1.4097947243421123</v>
      </c>
      <c r="G22" s="49">
        <v>22812.073956838161</v>
      </c>
      <c r="H22" s="60">
        <v>30302.151129999998</v>
      </c>
      <c r="I22" s="49">
        <v>-7490.0771731618379</v>
      </c>
      <c r="J22" s="56">
        <v>0.7528202819321812</v>
      </c>
    </row>
    <row r="23" spans="1:10" ht="17.25" thickBot="1" x14ac:dyDescent="0.35">
      <c r="A23" s="48" t="s">
        <v>126</v>
      </c>
      <c r="B23" s="49">
        <v>428.67930317763887</v>
      </c>
      <c r="C23" s="60">
        <v>1640.5249270639999</v>
      </c>
      <c r="D23" s="49">
        <v>-1211.845623886361</v>
      </c>
      <c r="E23" s="54">
        <v>0.43208336748095788</v>
      </c>
      <c r="F23" s="54">
        <v>0.26130618078741041</v>
      </c>
      <c r="G23" s="49">
        <v>234.44680021677985</v>
      </c>
      <c r="H23" s="60">
        <v>1713.2685800000002</v>
      </c>
      <c r="I23" s="49">
        <v>-1478.8217797832203</v>
      </c>
      <c r="J23" s="56">
        <v>0.13684182559209709</v>
      </c>
    </row>
    <row r="24" spans="1:10" ht="17.25" thickBot="1" x14ac:dyDescent="0.35">
      <c r="A24" s="48" t="s">
        <v>103</v>
      </c>
      <c r="B24" s="49"/>
      <c r="C24" s="68">
        <f>C25-C23-C22-C21-C20-C19-C18-C16</f>
        <v>0</v>
      </c>
      <c r="D24" s="68">
        <f>D25-D23-D22-D21-D20-D19-D18-D16</f>
        <v>0</v>
      </c>
      <c r="E24" s="54"/>
      <c r="F24" s="54"/>
      <c r="G24" s="49"/>
      <c r="H24" s="68">
        <f>H25-H23-H22-H21-H20-H19-H18-H16</f>
        <v>1.4551915228366852E-11</v>
      </c>
      <c r="I24" s="58"/>
      <c r="J24" s="59"/>
    </row>
    <row r="25" spans="1:10" ht="17.25" thickBot="1" x14ac:dyDescent="0.35">
      <c r="A25" s="50" t="s">
        <v>26</v>
      </c>
      <c r="B25" s="51">
        <v>523088.18368945702</v>
      </c>
      <c r="C25" s="65">
        <v>265642.95235505881</v>
      </c>
      <c r="D25" s="51">
        <v>257445.23133439827</v>
      </c>
      <c r="E25" s="55">
        <v>2.9335572061626172</v>
      </c>
      <c r="F25" s="55">
        <v>1.9691400771299081</v>
      </c>
      <c r="G25" s="51">
        <v>325793.66446733067</v>
      </c>
      <c r="H25" s="65">
        <v>239458.3283612435</v>
      </c>
      <c r="I25" s="51">
        <v>86335.336106087299</v>
      </c>
      <c r="J25" s="57">
        <v>1.3605443030398294</v>
      </c>
    </row>
    <row r="26" spans="1:10" ht="17.25" thickBot="1" x14ac:dyDescent="0.35">
      <c r="A26" s="48" t="s">
        <v>27</v>
      </c>
      <c r="B26" s="49"/>
      <c r="C26" s="60"/>
      <c r="D26" s="49"/>
      <c r="E26" s="54"/>
      <c r="F26" s="54"/>
      <c r="G26" s="49"/>
      <c r="H26" s="60"/>
      <c r="I26" s="49"/>
      <c r="J26" s="56"/>
    </row>
    <row r="27" spans="1:10" ht="17.25" thickBot="1" x14ac:dyDescent="0.35">
      <c r="A27" s="48" t="s">
        <v>30</v>
      </c>
      <c r="B27" s="49">
        <v>86.3865763220644</v>
      </c>
      <c r="C27" s="60">
        <v>172.75172445204785</v>
      </c>
      <c r="D27" s="49">
        <v>-86.365148129983439</v>
      </c>
      <c r="E27" s="54">
        <v>0.55378421178363502</v>
      </c>
      <c r="F27" s="54">
        <v>0.50006202019733503</v>
      </c>
      <c r="G27" s="49">
        <v>44.027610154493296</v>
      </c>
      <c r="H27" s="60">
        <v>411.15150445204785</v>
      </c>
      <c r="I27" s="49">
        <v>-367.12389429755456</v>
      </c>
      <c r="J27" s="56">
        <v>0.10708366545604647</v>
      </c>
    </row>
    <row r="28" spans="1:10" ht="17.25" thickBot="1" x14ac:dyDescent="0.35">
      <c r="A28" s="48" t="s">
        <v>31</v>
      </c>
      <c r="B28" s="49">
        <v>8675.1492729347428</v>
      </c>
      <c r="C28" s="60">
        <v>6345.0184007623002</v>
      </c>
      <c r="D28" s="49">
        <v>2330.1308721724422</v>
      </c>
      <c r="E28" s="54">
        <v>2.0356171467022617</v>
      </c>
      <c r="F28" s="54">
        <v>1.3672378431388783</v>
      </c>
      <c r="G28" s="49">
        <v>5590.7312748076047</v>
      </c>
      <c r="H28" s="60">
        <v>1092.5697399999999</v>
      </c>
      <c r="I28" s="49">
        <v>4498.1615348076048</v>
      </c>
      <c r="J28" s="56">
        <v>5.1170475166258997</v>
      </c>
    </row>
    <row r="29" spans="1:10" ht="17.25" thickBot="1" x14ac:dyDescent="0.35">
      <c r="A29" s="48" t="s">
        <v>33</v>
      </c>
      <c r="B29" s="49">
        <v>344.38017778239401</v>
      </c>
      <c r="C29" s="60">
        <v>472.59032224000003</v>
      </c>
      <c r="D29" s="49">
        <v>-128.21014445760602</v>
      </c>
      <c r="E29" s="54">
        <v>1.2087305714554863</v>
      </c>
      <c r="F29" s="54">
        <v>0.72870763867971078</v>
      </c>
      <c r="G29" s="49">
        <v>185.200874835608</v>
      </c>
      <c r="H29" s="60">
        <v>252.24299999999999</v>
      </c>
      <c r="I29" s="49">
        <v>-67.04212516439199</v>
      </c>
      <c r="J29" s="56">
        <v>0.73421611238213946</v>
      </c>
    </row>
    <row r="30" spans="1:10" ht="17.25" thickBot="1" x14ac:dyDescent="0.35">
      <c r="A30" s="48" t="s">
        <v>32</v>
      </c>
      <c r="B30" s="49"/>
      <c r="C30" s="60">
        <f>C31-C27-C28-C29</f>
        <v>-7.3896444519050419E-13</v>
      </c>
      <c r="D30" s="60">
        <f>D31-D27-D28-D29</f>
        <v>0</v>
      </c>
      <c r="E30" s="54"/>
      <c r="F30" s="54"/>
      <c r="G30" s="49"/>
      <c r="H30" s="60">
        <f>H31-H27-H28-H29</f>
        <v>0</v>
      </c>
      <c r="I30" s="49"/>
      <c r="J30" s="56"/>
    </row>
    <row r="31" spans="1:10" ht="17.25" thickBot="1" x14ac:dyDescent="0.35">
      <c r="A31" s="50" t="s">
        <v>35</v>
      </c>
      <c r="B31" s="51">
        <v>9105.9160270392003</v>
      </c>
      <c r="C31" s="65">
        <v>6990.3604474543472</v>
      </c>
      <c r="D31" s="51">
        <v>2115.5555795848527</v>
      </c>
      <c r="E31" s="55">
        <v>1.9430943372176139</v>
      </c>
      <c r="F31" s="55">
        <v>1.3026389834239902</v>
      </c>
      <c r="G31" s="51">
        <v>5819.9597597977063</v>
      </c>
      <c r="H31" s="65">
        <v>1755.9642444520478</v>
      </c>
      <c r="I31" s="51">
        <v>4063.9955153456581</v>
      </c>
      <c r="J31" s="57">
        <v>3.3143953689181394</v>
      </c>
    </row>
    <row r="32" spans="1:10" ht="17.25" thickBot="1" x14ac:dyDescent="0.35">
      <c r="A32" s="48" t="s">
        <v>36</v>
      </c>
      <c r="B32" s="49">
        <v>62265.931552026195</v>
      </c>
      <c r="C32" s="60">
        <v>70018.399999999994</v>
      </c>
      <c r="D32" s="49">
        <v>-7752.4684479738025</v>
      </c>
      <c r="E32" s="54">
        <v>1.3367439383944224</v>
      </c>
      <c r="F32" s="54">
        <v>0.88927955440321682</v>
      </c>
      <c r="G32" s="49">
        <v>38614.408713815799</v>
      </c>
      <c r="H32" s="60">
        <v>70018.399999999994</v>
      </c>
      <c r="I32" s="49">
        <v>-31403.991286184199</v>
      </c>
      <c r="J32" s="56">
        <v>0.55148944725694671</v>
      </c>
    </row>
    <row r="33" spans="1:10" ht="17.25" thickBot="1" x14ac:dyDescent="0.35">
      <c r="A33" s="48" t="s">
        <v>104</v>
      </c>
      <c r="B33" s="49"/>
      <c r="C33" s="49">
        <f>C37-C32-C31-C25-C15</f>
        <v>48647.288477759954</v>
      </c>
      <c r="D33" s="49"/>
      <c r="E33" s="54"/>
      <c r="F33" s="54"/>
      <c r="G33" s="49"/>
      <c r="H33" s="49">
        <f>H37-H32-H31-H25-H15</f>
        <v>48967.63579999996</v>
      </c>
      <c r="I33" s="49"/>
      <c r="J33" s="56"/>
    </row>
    <row r="34" spans="1:10" ht="17.25" thickBot="1" x14ac:dyDescent="0.35">
      <c r="A34" s="50" t="s">
        <v>105</v>
      </c>
      <c r="B34" s="51">
        <v>832922.82972453278</v>
      </c>
      <c r="C34" s="51">
        <v>519385.42643642804</v>
      </c>
      <c r="D34" s="51">
        <v>313537.4032881048</v>
      </c>
      <c r="E34" s="55">
        <v>2.2300283142085759</v>
      </c>
      <c r="F34" s="55">
        <v>1.6036700056051365</v>
      </c>
      <c r="G34" s="51">
        <v>495843.50434973766</v>
      </c>
      <c r="H34" s="51">
        <v>409648.53989947803</v>
      </c>
      <c r="I34" s="51">
        <v>86194.96445025962</v>
      </c>
      <c r="J34" s="57">
        <v>1.2104119899253409</v>
      </c>
    </row>
    <row r="35" spans="1:10" ht="17.25" thickBot="1" x14ac:dyDescent="0.35">
      <c r="A35" s="50" t="s">
        <v>106</v>
      </c>
      <c r="B35" s="51">
        <v>1068994.869007672</v>
      </c>
      <c r="C35" s="51">
        <v>481907.78329473065</v>
      </c>
      <c r="D35" s="51">
        <v>587087.08571294125</v>
      </c>
      <c r="E35" s="55">
        <v>3.1274769211358677</v>
      </c>
      <c r="F35" s="55">
        <v>2.2182560773331272</v>
      </c>
      <c r="G35" s="51">
        <v>652106.38418242661</v>
      </c>
      <c r="H35" s="51">
        <v>442878.20428178058</v>
      </c>
      <c r="I35" s="51">
        <v>209228.17990064598</v>
      </c>
      <c r="J35" s="57">
        <v>1.472428261038389</v>
      </c>
    </row>
    <row r="36" spans="1:10" ht="17.25" thickBot="1" x14ac:dyDescent="0.35">
      <c r="A36" s="50" t="s">
        <v>107</v>
      </c>
      <c r="B36" s="51">
        <v>761550.98214546742</v>
      </c>
      <c r="C36" s="51">
        <v>442697.0133112137</v>
      </c>
      <c r="D36" s="51">
        <v>318853.96883425373</v>
      </c>
      <c r="E36" s="55">
        <v>2.3742277253842055</v>
      </c>
      <c r="F36" s="55">
        <v>1.7202532640763515</v>
      </c>
      <c r="G36" s="51">
        <v>451409.1358761242</v>
      </c>
      <c r="H36" s="51">
        <v>337874.17565502605</v>
      </c>
      <c r="I36" s="51">
        <v>113534.96022109818</v>
      </c>
      <c r="J36" s="57">
        <v>1.336027339174388</v>
      </c>
    </row>
    <row r="37" spans="1:10" ht="17.25" thickBot="1" x14ac:dyDescent="0.35">
      <c r="A37" s="50" t="s">
        <v>108</v>
      </c>
      <c r="B37" s="51">
        <v>1131260.8005596981</v>
      </c>
      <c r="C37" s="51">
        <v>551926.18329473061</v>
      </c>
      <c r="D37" s="51">
        <v>579334.61726496741</v>
      </c>
      <c r="E37" s="55">
        <v>2.9003042360392417</v>
      </c>
      <c r="F37" s="55">
        <v>2.0496596008665904</v>
      </c>
      <c r="G37" s="51">
        <v>690720.79289624235</v>
      </c>
      <c r="H37" s="51">
        <v>512896.6042817806</v>
      </c>
      <c r="I37" s="51">
        <v>177824.18861446177</v>
      </c>
      <c r="J37" s="57">
        <v>1.3467057241750948</v>
      </c>
    </row>
    <row r="38" spans="1:10" x14ac:dyDescent="0.3">
      <c r="B38" s="67"/>
    </row>
    <row r="39" spans="1:10" x14ac:dyDescent="0.3">
      <c r="D39" s="67"/>
    </row>
  </sheetData>
  <mergeCells count="3">
    <mergeCell ref="A2:A3"/>
    <mergeCell ref="B2:F2"/>
    <mergeCell ref="G2:J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7D0E1-6504-4886-99E3-E0ABFBABC2EE}">
  <dimension ref="A1:J33"/>
  <sheetViews>
    <sheetView showGridLines="0" zoomScale="110" zoomScaleNormal="110" workbookViewId="0">
      <pane xSplit="1" ySplit="3" topLeftCell="B11" activePane="bottomRight" state="frozen"/>
      <selection pane="topRight" activeCell="H20" sqref="H20"/>
      <selection pane="bottomLeft" activeCell="H20" sqref="H20"/>
      <selection pane="bottomRight" activeCell="J16" sqref="J16"/>
    </sheetView>
  </sheetViews>
  <sheetFormatPr defaultColWidth="9.140625" defaultRowHeight="16.5" x14ac:dyDescent="0.3"/>
  <cols>
    <col min="1" max="1" width="35.5703125" style="39" customWidth="1"/>
    <col min="2" max="2" width="12.42578125" style="39" bestFit="1" customWidth="1"/>
    <col min="3" max="3" width="11.85546875" style="39" customWidth="1"/>
    <col min="4" max="6" width="13.42578125" style="39" customWidth="1"/>
    <col min="7" max="10" width="12.85546875" customWidth="1"/>
    <col min="11" max="16384" width="9.140625" style="39"/>
  </cols>
  <sheetData>
    <row r="1" spans="1:10" ht="17.25" thickBot="1" x14ac:dyDescent="0.35">
      <c r="A1" s="38" t="s">
        <v>129</v>
      </c>
      <c r="B1" s="40"/>
      <c r="C1" s="40"/>
      <c r="D1" s="40"/>
      <c r="E1" s="40"/>
      <c r="F1" s="40"/>
    </row>
    <row r="2" spans="1:10" ht="20.25" customHeight="1" thickBot="1" x14ac:dyDescent="0.35">
      <c r="A2" s="89" t="s">
        <v>1</v>
      </c>
      <c r="B2" s="91" t="s">
        <v>122</v>
      </c>
      <c r="C2" s="92"/>
      <c r="D2" s="92"/>
      <c r="E2" s="92"/>
      <c r="F2" s="93"/>
      <c r="G2" s="91" t="s">
        <v>123</v>
      </c>
      <c r="H2" s="92"/>
      <c r="I2" s="92"/>
      <c r="J2" s="92"/>
    </row>
    <row r="3" spans="1:10" ht="30" thickBot="1" x14ac:dyDescent="0.35">
      <c r="A3" s="90"/>
      <c r="B3" s="66" t="s">
        <v>75</v>
      </c>
      <c r="C3" s="66" t="s">
        <v>76</v>
      </c>
      <c r="D3" s="66" t="s">
        <v>77</v>
      </c>
      <c r="E3" s="66" t="s">
        <v>78</v>
      </c>
      <c r="F3" s="66" t="s">
        <v>79</v>
      </c>
      <c r="G3" s="47" t="s">
        <v>124</v>
      </c>
      <c r="H3" s="47" t="s">
        <v>114</v>
      </c>
      <c r="I3" s="47" t="s">
        <v>115</v>
      </c>
      <c r="J3" s="47" t="s">
        <v>116</v>
      </c>
    </row>
    <row r="4" spans="1:10" ht="18" thickTop="1" thickBot="1" x14ac:dyDescent="0.35">
      <c r="A4" s="48" t="s">
        <v>218</v>
      </c>
      <c r="B4" s="49">
        <v>1446</v>
      </c>
      <c r="C4" s="49">
        <v>491</v>
      </c>
      <c r="D4" s="49">
        <v>955</v>
      </c>
      <c r="E4" s="54">
        <v>4.6761710794297349</v>
      </c>
      <c r="F4" s="54">
        <v>2.9450101832993889</v>
      </c>
      <c r="G4" s="49">
        <v>1005</v>
      </c>
      <c r="H4" s="49">
        <v>250</v>
      </c>
      <c r="I4" s="49">
        <v>755</v>
      </c>
      <c r="J4" s="49">
        <v>4.0199999999999996</v>
      </c>
    </row>
    <row r="5" spans="1:10" ht="17.25" thickBot="1" x14ac:dyDescent="0.35">
      <c r="A5" s="48" t="s">
        <v>8</v>
      </c>
      <c r="B5" s="49">
        <v>24362</v>
      </c>
      <c r="C5" s="60">
        <v>6457</v>
      </c>
      <c r="D5" s="49">
        <v>17905</v>
      </c>
      <c r="E5" s="54">
        <v>7.8344432398946875</v>
      </c>
      <c r="F5" s="54">
        <v>3.7729595787517423</v>
      </c>
      <c r="G5" s="49">
        <v>15633</v>
      </c>
      <c r="H5" s="60">
        <v>6457</v>
      </c>
      <c r="I5" s="49">
        <v>9176</v>
      </c>
      <c r="J5" s="56">
        <v>2.4210933870218367</v>
      </c>
    </row>
    <row r="6" spans="1:10" ht="17.25" thickBot="1" x14ac:dyDescent="0.35">
      <c r="A6" s="48" t="s">
        <v>9</v>
      </c>
      <c r="B6" s="49">
        <v>30179</v>
      </c>
      <c r="C6" s="60">
        <v>13778</v>
      </c>
      <c r="D6" s="49">
        <v>16401</v>
      </c>
      <c r="E6" s="54">
        <v>6.2424330405748716</v>
      </c>
      <c r="F6" s="54">
        <v>2.1903759616780376</v>
      </c>
      <c r="G6" s="49">
        <v>19159</v>
      </c>
      <c r="H6" s="60">
        <v>12193</v>
      </c>
      <c r="I6" s="49">
        <v>6966</v>
      </c>
      <c r="J6" s="56">
        <v>1.5713114081850241</v>
      </c>
    </row>
    <row r="7" spans="1:10" ht="17.25" thickBot="1" x14ac:dyDescent="0.35">
      <c r="A7" s="48" t="s">
        <v>10</v>
      </c>
      <c r="B7" s="49">
        <v>1219</v>
      </c>
      <c r="C7" s="60">
        <v>1412</v>
      </c>
      <c r="D7" s="49">
        <v>-193</v>
      </c>
      <c r="E7" s="54">
        <v>1.8668076109936576</v>
      </c>
      <c r="F7" s="54">
        <v>0.86331444759206799</v>
      </c>
      <c r="G7" s="49">
        <v>844</v>
      </c>
      <c r="H7" s="60">
        <v>988</v>
      </c>
      <c r="I7" s="49">
        <v>-144</v>
      </c>
      <c r="J7" s="56">
        <v>0.85425101214574894</v>
      </c>
    </row>
    <row r="8" spans="1:10" ht="17.25" thickBot="1" x14ac:dyDescent="0.35">
      <c r="A8" s="48" t="s">
        <v>11</v>
      </c>
      <c r="B8" s="49">
        <v>42096</v>
      </c>
      <c r="C8" s="60">
        <v>41065</v>
      </c>
      <c r="D8" s="49">
        <v>1031</v>
      </c>
      <c r="E8" s="54">
        <v>1.7528612477475283</v>
      </c>
      <c r="F8" s="54">
        <v>1.0251065384147084</v>
      </c>
      <c r="G8" s="49">
        <v>28634</v>
      </c>
      <c r="H8" s="60">
        <v>38909</v>
      </c>
      <c r="I8" s="49">
        <v>-10275</v>
      </c>
      <c r="J8" s="56">
        <v>0.73592228019224348</v>
      </c>
    </row>
    <row r="9" spans="1:10" ht="17.25" thickBot="1" x14ac:dyDescent="0.35">
      <c r="A9" s="48" t="s">
        <v>12</v>
      </c>
      <c r="B9" s="49">
        <v>8755</v>
      </c>
      <c r="C9" s="60">
        <v>7538</v>
      </c>
      <c r="D9" s="49">
        <v>1217</v>
      </c>
      <c r="E9" s="54">
        <v>2.1130227633668608</v>
      </c>
      <c r="F9" s="54">
        <v>1.1614486601220484</v>
      </c>
      <c r="G9" s="49">
        <v>5988</v>
      </c>
      <c r="H9" s="60">
        <v>4770</v>
      </c>
      <c r="I9" s="49">
        <v>1218</v>
      </c>
      <c r="J9" s="56">
        <v>1.2553459119496855</v>
      </c>
    </row>
    <row r="10" spans="1:10" ht="17.25" thickBot="1" x14ac:dyDescent="0.35">
      <c r="A10" s="48" t="s">
        <v>13</v>
      </c>
      <c r="B10" s="49">
        <v>167335</v>
      </c>
      <c r="C10" s="60">
        <v>24554</v>
      </c>
      <c r="D10" s="49">
        <v>142781</v>
      </c>
      <c r="E10" s="54">
        <v>13.377021137946484</v>
      </c>
      <c r="F10" s="54">
        <v>6.8149792294534492</v>
      </c>
      <c r="G10" s="49">
        <v>95226</v>
      </c>
      <c r="H10" s="60">
        <v>18079</v>
      </c>
      <c r="I10" s="49">
        <v>77147</v>
      </c>
      <c r="J10" s="56">
        <v>5.2672161070855692</v>
      </c>
    </row>
    <row r="11" spans="1:10" ht="17.25" thickBot="1" x14ac:dyDescent="0.35">
      <c r="A11" s="48" t="s">
        <v>14</v>
      </c>
      <c r="B11" s="49">
        <v>624460</v>
      </c>
      <c r="C11" s="60">
        <v>81576</v>
      </c>
      <c r="D11" s="49">
        <v>542884</v>
      </c>
      <c r="E11" s="54">
        <v>11.373234774933804</v>
      </c>
      <c r="F11" s="54">
        <v>7.6549475335883104</v>
      </c>
      <c r="G11" s="49">
        <v>468260</v>
      </c>
      <c r="H11" s="60">
        <v>46249</v>
      </c>
      <c r="I11" s="49">
        <v>422011</v>
      </c>
      <c r="J11" s="56">
        <v>10.12475945425847</v>
      </c>
    </row>
    <row r="12" spans="1:10" ht="17.25" thickBot="1" x14ac:dyDescent="0.35">
      <c r="A12" s="48" t="s">
        <v>15</v>
      </c>
      <c r="B12" s="49">
        <v>25371</v>
      </c>
      <c r="C12" s="60">
        <v>34581</v>
      </c>
      <c r="D12" s="49">
        <v>-9210</v>
      </c>
      <c r="E12" s="54">
        <v>1.0331694621168306</v>
      </c>
      <c r="F12" s="54">
        <v>0.73366877765246807</v>
      </c>
      <c r="G12" s="49">
        <v>20712</v>
      </c>
      <c r="H12" s="60">
        <v>33346</v>
      </c>
      <c r="I12" s="49">
        <v>-12634</v>
      </c>
      <c r="J12" s="56">
        <v>0.62112397289030163</v>
      </c>
    </row>
    <row r="13" spans="1:10" ht="17.25" thickBot="1" x14ac:dyDescent="0.35">
      <c r="A13" s="48" t="s">
        <v>16</v>
      </c>
      <c r="B13" s="49">
        <v>4252</v>
      </c>
      <c r="C13" s="60">
        <v>10028</v>
      </c>
      <c r="D13" s="49">
        <v>-5776</v>
      </c>
      <c r="E13" s="54">
        <v>1.0718122140441615</v>
      </c>
      <c r="F13" s="54">
        <v>0.42401276426007178</v>
      </c>
      <c r="G13" s="49">
        <v>2511</v>
      </c>
      <c r="H13" s="60">
        <v>10006</v>
      </c>
      <c r="I13" s="49">
        <v>-7495</v>
      </c>
      <c r="J13" s="56">
        <v>0.2509494303417949</v>
      </c>
    </row>
    <row r="14" spans="1:10" ht="17.25" thickBot="1" x14ac:dyDescent="0.35">
      <c r="A14" s="48" t="s">
        <v>102</v>
      </c>
      <c r="B14" s="49"/>
      <c r="C14" s="60">
        <v>3990</v>
      </c>
      <c r="D14" s="49">
        <v>-3990</v>
      </c>
      <c r="E14" s="54"/>
      <c r="F14" s="54"/>
      <c r="G14" s="49"/>
      <c r="H14" s="60">
        <v>3990</v>
      </c>
      <c r="I14" s="49">
        <v>-3990</v>
      </c>
      <c r="J14" s="56"/>
    </row>
    <row r="15" spans="1:10" ht="17.25" thickBot="1" x14ac:dyDescent="0.35">
      <c r="A15" s="50" t="s">
        <v>17</v>
      </c>
      <c r="B15" s="51">
        <v>929471</v>
      </c>
      <c r="C15" s="65">
        <v>225470</v>
      </c>
      <c r="D15" s="51">
        <v>704001</v>
      </c>
      <c r="E15" s="55">
        <v>6.794129123802767</v>
      </c>
      <c r="F15" s="55">
        <v>4.122371047145962</v>
      </c>
      <c r="G15" s="51">
        <v>657969</v>
      </c>
      <c r="H15" s="65">
        <v>175238</v>
      </c>
      <c r="I15" s="51">
        <v>482731</v>
      </c>
      <c r="J15" s="57">
        <v>3.7547164427806754</v>
      </c>
    </row>
    <row r="16" spans="1:10" ht="17.25" thickBot="1" x14ac:dyDescent="0.35">
      <c r="A16" s="48" t="s">
        <v>18</v>
      </c>
      <c r="B16" s="49">
        <v>16795</v>
      </c>
      <c r="C16" s="60">
        <v>9609</v>
      </c>
      <c r="D16" s="49">
        <v>7186</v>
      </c>
      <c r="E16" s="54">
        <v>4.2560099906337809</v>
      </c>
      <c r="F16" s="54">
        <v>1.7478405661359142</v>
      </c>
      <c r="G16" s="49">
        <v>8748</v>
      </c>
      <c r="H16" s="60">
        <v>9609</v>
      </c>
      <c r="I16" s="49">
        <v>-861</v>
      </c>
      <c r="J16" s="56">
        <v>0.91039650327817667</v>
      </c>
    </row>
    <row r="17" spans="1:10" ht="17.25" thickBot="1" x14ac:dyDescent="0.35">
      <c r="A17" s="48" t="s">
        <v>20</v>
      </c>
      <c r="B17" s="49">
        <v>300287</v>
      </c>
      <c r="C17" s="60">
        <v>101592</v>
      </c>
      <c r="D17" s="49">
        <v>198695</v>
      </c>
      <c r="E17" s="54">
        <v>4.7799519666128587</v>
      </c>
      <c r="F17" s="54">
        <v>2.9558134498779434</v>
      </c>
      <c r="G17" s="49">
        <v>137686</v>
      </c>
      <c r="H17" s="60">
        <v>83609</v>
      </c>
      <c r="I17" s="49">
        <v>54077</v>
      </c>
      <c r="J17" s="56">
        <v>1.6467844370821323</v>
      </c>
    </row>
    <row r="18" spans="1:10" ht="17.25" thickBot="1" x14ac:dyDescent="0.35">
      <c r="A18" s="48" t="s">
        <v>21</v>
      </c>
      <c r="B18" s="49">
        <v>204681</v>
      </c>
      <c r="C18" s="60">
        <v>37570</v>
      </c>
      <c r="D18" s="49">
        <v>167111</v>
      </c>
      <c r="E18" s="54">
        <v>10.11298908703753</v>
      </c>
      <c r="F18" s="54">
        <v>5.4479904178866114</v>
      </c>
      <c r="G18" s="49">
        <v>111639</v>
      </c>
      <c r="H18" s="60">
        <v>24157</v>
      </c>
      <c r="I18" s="49">
        <v>87482</v>
      </c>
      <c r="J18" s="56">
        <v>4.6213933849401831</v>
      </c>
    </row>
    <row r="19" spans="1:10" ht="17.25" thickBot="1" x14ac:dyDescent="0.35">
      <c r="A19" s="48" t="s">
        <v>22</v>
      </c>
      <c r="B19" s="49">
        <v>9018</v>
      </c>
      <c r="C19" s="60">
        <v>6918</v>
      </c>
      <c r="D19" s="49">
        <v>2100</v>
      </c>
      <c r="E19" s="54">
        <v>2.1549804828682957</v>
      </c>
      <c r="F19" s="54">
        <v>1.3035559410234172</v>
      </c>
      <c r="G19" s="49">
        <v>6363</v>
      </c>
      <c r="H19" s="60">
        <v>3221</v>
      </c>
      <c r="I19" s="49">
        <v>3142</v>
      </c>
      <c r="J19" s="56">
        <v>1.9754734554486184</v>
      </c>
    </row>
    <row r="20" spans="1:10" ht="17.25" thickBot="1" x14ac:dyDescent="0.35">
      <c r="A20" s="48" t="s">
        <v>23</v>
      </c>
      <c r="B20" s="49">
        <v>220909</v>
      </c>
      <c r="C20" s="60">
        <v>81058</v>
      </c>
      <c r="D20" s="49">
        <v>139851</v>
      </c>
      <c r="E20" s="54">
        <v>4.9758694284410119</v>
      </c>
      <c r="F20" s="54">
        <v>2.7253201411335093</v>
      </c>
      <c r="G20" s="49">
        <v>123954</v>
      </c>
      <c r="H20" s="60">
        <v>84205</v>
      </c>
      <c r="I20" s="49">
        <v>39749</v>
      </c>
      <c r="J20" s="56">
        <v>1.4720503533044356</v>
      </c>
    </row>
    <row r="21" spans="1:10" ht="17.25" thickBot="1" x14ac:dyDescent="0.35">
      <c r="A21" s="48" t="s">
        <v>24</v>
      </c>
      <c r="B21" s="49">
        <v>45332</v>
      </c>
      <c r="C21" s="60">
        <v>30936</v>
      </c>
      <c r="D21" s="49">
        <v>14396</v>
      </c>
      <c r="E21" s="54">
        <v>3.1176299456943366</v>
      </c>
      <c r="F21" s="54">
        <v>1.4653478148435479</v>
      </c>
      <c r="G21" s="49">
        <v>26412</v>
      </c>
      <c r="H21" s="60">
        <v>29793</v>
      </c>
      <c r="I21" s="49">
        <v>-3381</v>
      </c>
      <c r="J21" s="56">
        <v>0.88651696707280236</v>
      </c>
    </row>
    <row r="22" spans="1:10" ht="17.25" thickBot="1" x14ac:dyDescent="0.35">
      <c r="A22" s="48" t="s">
        <v>126</v>
      </c>
      <c r="B22" s="49">
        <v>0</v>
      </c>
      <c r="C22" s="60">
        <v>1431</v>
      </c>
      <c r="D22" s="49">
        <v>-1431</v>
      </c>
      <c r="E22" s="54">
        <v>0</v>
      </c>
      <c r="F22" s="54">
        <v>0</v>
      </c>
      <c r="G22" s="49">
        <v>0</v>
      </c>
      <c r="H22" s="60">
        <v>1431</v>
      </c>
      <c r="I22" s="49">
        <v>-1431</v>
      </c>
      <c r="J22" s="56">
        <v>0</v>
      </c>
    </row>
    <row r="23" spans="1:10" ht="17.25" thickBot="1" x14ac:dyDescent="0.35">
      <c r="A23" s="48" t="s">
        <v>34</v>
      </c>
      <c r="B23" s="49">
        <v>49</v>
      </c>
      <c r="C23" s="60">
        <v>398</v>
      </c>
      <c r="D23" s="49">
        <v>-349</v>
      </c>
      <c r="E23" s="54">
        <v>0.27204030226700254</v>
      </c>
      <c r="F23" s="54">
        <v>0.12311557788944724</v>
      </c>
      <c r="G23" s="49">
        <v>24</v>
      </c>
      <c r="H23" s="60">
        <v>353</v>
      </c>
      <c r="I23" s="49">
        <v>-329</v>
      </c>
      <c r="J23" s="56">
        <v>6.79886685552408E-2</v>
      </c>
    </row>
    <row r="24" spans="1:10" ht="17.25" thickBot="1" x14ac:dyDescent="0.35">
      <c r="A24" s="48" t="s">
        <v>103</v>
      </c>
      <c r="B24" s="49"/>
      <c r="C24" s="68">
        <v>12121</v>
      </c>
      <c r="D24" s="49">
        <v>-12121</v>
      </c>
      <c r="E24" s="54"/>
      <c r="F24" s="54"/>
      <c r="G24" s="49"/>
      <c r="H24" s="68">
        <v>12121</v>
      </c>
      <c r="I24" s="58">
        <v>-12121</v>
      </c>
      <c r="J24" s="59"/>
    </row>
    <row r="25" spans="1:10" ht="17.25" thickBot="1" x14ac:dyDescent="0.35">
      <c r="A25" s="50" t="s">
        <v>26</v>
      </c>
      <c r="B25" s="51">
        <v>797070</v>
      </c>
      <c r="C25" s="65">
        <v>281633</v>
      </c>
      <c r="D25" s="51">
        <v>515437</v>
      </c>
      <c r="E25" s="55">
        <v>5.046439210757109</v>
      </c>
      <c r="F25" s="55">
        <v>2.830172600512014</v>
      </c>
      <c r="G25" s="51">
        <v>414826</v>
      </c>
      <c r="H25" s="65">
        <v>248499</v>
      </c>
      <c r="I25" s="51">
        <v>166327</v>
      </c>
      <c r="J25" s="57">
        <v>1.6693266371293245</v>
      </c>
    </row>
    <row r="26" spans="1:10" ht="17.25" thickBot="1" x14ac:dyDescent="0.35">
      <c r="A26" s="48" t="s">
        <v>36</v>
      </c>
      <c r="B26" s="49">
        <v>91841</v>
      </c>
      <c r="C26" s="60">
        <v>96699</v>
      </c>
      <c r="D26" s="49">
        <v>-4858</v>
      </c>
      <c r="E26" s="54">
        <v>1.9377966680110446</v>
      </c>
      <c r="F26" s="54">
        <v>0.9497616314543067</v>
      </c>
      <c r="G26" s="49">
        <v>56309</v>
      </c>
      <c r="H26" s="60">
        <v>96699</v>
      </c>
      <c r="I26" s="49">
        <v>-40390</v>
      </c>
      <c r="J26" s="56">
        <v>0.58231212318638248</v>
      </c>
    </row>
    <row r="27" spans="1:10" ht="17.25" thickBot="1" x14ac:dyDescent="0.35">
      <c r="A27" s="48" t="s">
        <v>104</v>
      </c>
      <c r="B27" s="49"/>
      <c r="C27" s="49">
        <v>39318</v>
      </c>
      <c r="D27" s="49">
        <v>-39318</v>
      </c>
      <c r="E27" s="54"/>
      <c r="F27" s="54"/>
      <c r="G27" s="49"/>
      <c r="H27" s="49">
        <v>39318</v>
      </c>
      <c r="I27" s="49">
        <v>-39318</v>
      </c>
      <c r="J27" s="56"/>
    </row>
    <row r="28" spans="1:10" ht="17.25" thickBot="1" x14ac:dyDescent="0.35">
      <c r="A28" s="50" t="s">
        <v>105</v>
      </c>
      <c r="B28" s="51">
        <v>1316552</v>
      </c>
      <c r="C28" s="51">
        <v>481300</v>
      </c>
      <c r="D28" s="51">
        <v>835252</v>
      </c>
      <c r="E28" s="55">
        <v>4.7230403563592844</v>
      </c>
      <c r="F28" s="55">
        <v>2.7354082692707253</v>
      </c>
      <c r="G28" s="51">
        <v>805438</v>
      </c>
      <c r="H28" s="51">
        <v>431757</v>
      </c>
      <c r="I28" s="51">
        <v>373681</v>
      </c>
      <c r="J28" s="57">
        <v>1.8654891524630752</v>
      </c>
    </row>
    <row r="29" spans="1:10" ht="17.25" thickBot="1" x14ac:dyDescent="0.35">
      <c r="A29" s="50" t="s">
        <v>106</v>
      </c>
      <c r="B29" s="51">
        <v>1726542</v>
      </c>
      <c r="C29" s="51">
        <v>546421</v>
      </c>
      <c r="D29" s="51">
        <v>1180121</v>
      </c>
      <c r="E29" s="55">
        <v>5.4045850137974956</v>
      </c>
      <c r="F29" s="55">
        <v>3.1597284877411371</v>
      </c>
      <c r="G29" s="51">
        <v>1072796</v>
      </c>
      <c r="H29" s="51">
        <v>463055</v>
      </c>
      <c r="I29" s="51">
        <v>609741</v>
      </c>
      <c r="J29" s="57">
        <v>2.3167787843776657</v>
      </c>
    </row>
    <row r="30" spans="1:10" ht="17.25" thickBot="1" x14ac:dyDescent="0.35">
      <c r="A30" s="50" t="s">
        <v>107</v>
      </c>
      <c r="B30" s="51">
        <v>1224711</v>
      </c>
      <c r="C30" s="51">
        <v>384601</v>
      </c>
      <c r="D30" s="51">
        <v>840110</v>
      </c>
      <c r="E30" s="55">
        <v>5.4233149251713417</v>
      </c>
      <c r="F30" s="55">
        <v>3.1843676953518063</v>
      </c>
      <c r="G30" s="51">
        <v>749129</v>
      </c>
      <c r="H30" s="51">
        <v>335058</v>
      </c>
      <c r="I30" s="51">
        <v>414071</v>
      </c>
      <c r="J30" s="57">
        <v>2.2358188731503201</v>
      </c>
    </row>
    <row r="31" spans="1:10" ht="17.25" thickBot="1" x14ac:dyDescent="0.35">
      <c r="A31" s="50" t="s">
        <v>108</v>
      </c>
      <c r="B31" s="51">
        <v>1818383</v>
      </c>
      <c r="C31" s="51">
        <v>643120</v>
      </c>
      <c r="D31" s="51">
        <v>1175263</v>
      </c>
      <c r="E31" s="55">
        <v>4.8833661134216975</v>
      </c>
      <c r="F31" s="55">
        <v>2.8274396691130739</v>
      </c>
      <c r="G31" s="51">
        <v>1129105</v>
      </c>
      <c r="H31" s="51">
        <v>559754</v>
      </c>
      <c r="I31" s="51">
        <v>569351</v>
      </c>
      <c r="J31" s="57">
        <v>2.0171450315674386</v>
      </c>
    </row>
    <row r="32" spans="1:10" x14ac:dyDescent="0.3">
      <c r="A32" s="85" t="s">
        <v>127</v>
      </c>
      <c r="B32" s="67"/>
    </row>
    <row r="33" spans="1:4" x14ac:dyDescent="0.3">
      <c r="A33" s="85" t="s">
        <v>43</v>
      </c>
      <c r="D33" s="67"/>
    </row>
  </sheetData>
  <mergeCells count="3">
    <mergeCell ref="A2:A3"/>
    <mergeCell ref="B2:F2"/>
    <mergeCell ref="G2:J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6 V r G V C A 4 H 2 e k A A A A 9 Q A A A B I A H A B D b 2 5 m a W c v U G F j a 2 F n Z S 5 4 b W w g o h g A K K A U A A A A A A A A A A A A A A A A A A A A A A A A A A A A h Y 8 x D o I w G I W v Q r r T 1 m o M k p 8 y u E p i Q j S u T a n Q C M X Q Y r m b g 0 f y C m I U d X N 8 3 / u G 9 + 7 X G 6 R D U w c X 1 V n d m g T N M E W B M r I t t C k T 1 L t j G K G U w 1 b I k y h V M M r G x o M t E l Q 5 d 4 4 J 8 d 5 j P 8 d t V x J G 6 Y w c s k 0 u K 9 U I 9 J H 1 f z n U x j p h p E I c 9 q 8 x n O H V E k c L h i m Q i U G m z b d n 4 9 x n + w N h 3 d e u 7 x R X J t z l Q K Y I 5 H 2 B P w B Q S w M E F A A C A A g A 6 V r G 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O l a x l Q o i k e 4 D g A A A B E A A A A T A B w A R m 9 y b X V s Y X M v U 2 V j d G l v b j E u b S C i G A A o o B Q A A A A A A A A A A A A A A A A A A A A A A A A A A A A r T k 0 u y c z P U w i G 0 I b W A F B L A Q I t A B Q A A g A I A O l a x l Q g O B 9 n p A A A A P U A A A A S A A A A A A A A A A A A A A A A A A A A A A B D b 2 5 m a W c v U G F j a 2 F n Z S 5 4 b W x Q S w E C L Q A U A A I A C A D p W s Z U D 8 r p q 6 Q A A A D p A A A A E w A A A A A A A A A A A A A A A A D w A A A A W 0 N v b n R l b n R f V H l w Z X N d L n h t b F B L A Q I t A B Q A A g A I A O l a x l 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D u 2 q T W F T i 1 T o L k G s z U K W g u A A A A A A I A A A A A A B B m A A A A A Q A A I A A A A D h k h + 7 T R g B f p V U b J p C F 1 c v l R O I C J 1 4 v / q w T Y r V 7 L 8 x W A A A A A A 6 A A A A A A g A A I A A A A D V R t V t A 9 + u s x t N C 3 e Q 4 9 B Y W E J M 9 L M C o y 8 u y e R q 4 k e 7 h U A A A A P V b h X 0 V A 8 7 l Q f l L t l d i e 1 r E 8 p A J 8 R S B 8 N F K 9 + m L h h E x G Z w N w H U 1 G M W d O 8 S + d K L D k v F W i S F I 1 F 0 B t X j d 8 R x E u C q X R i T H l v k y u 8 s P x L 5 F 0 L 1 H Q A A A A M p 7 8 d v P 0 t J i A 1 / 9 Q u t 6 i k L X X k W r a 8 J W k E K z g l S i X C 0 s q t p Q l 0 N J 8 5 2 I z M e e j H t 0 + D Y K Q v g 8 Z l d H D P s i a u m B J L g = < / D a t a M a s h u p > 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ad755eef-71ec-496f-ab18-a3e771bfb4a9">
      <Terms xmlns="http://schemas.microsoft.com/office/infopath/2007/PartnerControls"/>
    </lcf76f155ced4ddcb4097134ff3c332f>
    <TaxCatchAll xmlns="dd860c49-519f-4fad-a9e7-096243cb3a9a" xsi:nil="true"/>
    <SharedWithUsers xmlns="dd860c49-519f-4fad-a9e7-096243cb3a9a">
      <UserInfo>
        <DisplayName>David O'Brien</DisplayName>
        <AccountId>200</AccountId>
        <AccountType/>
      </UserInfo>
      <UserInfo>
        <DisplayName>Lorraine Renta</DisplayName>
        <AccountId>39</AccountId>
        <AccountType/>
      </UserInfo>
      <UserInfo>
        <DisplayName>Mahsa Safari (CWR)</DisplayName>
        <AccountId>408</AccountId>
        <AccountType/>
      </UserInfo>
    </SharedWithUsers>
    <ArchiverLinkFileType xmlns="ad755eef-71ec-496f-ab18-a3e771bfb4a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87588F1E73A3DF4E9DE46ACDFEFCEA5B" ma:contentTypeVersion="29" ma:contentTypeDescription="Create a new document." ma:contentTypeScope="" ma:versionID="3035e4a5d81ccd3dad58850fa5620f37">
  <xsd:schema xmlns:xsd="http://www.w3.org/2001/XMLSchema" xmlns:xs="http://www.w3.org/2001/XMLSchema" xmlns:p="http://schemas.microsoft.com/office/2006/metadata/properties" xmlns:ns1="http://schemas.microsoft.com/sharepoint/v3" xmlns:ns2="ad755eef-71ec-496f-ab18-a3e771bfb4a9" xmlns:ns3="dd860c49-519f-4fad-a9e7-096243cb3a9a" targetNamespace="http://schemas.microsoft.com/office/2006/metadata/properties" ma:root="true" ma:fieldsID="89e77575b512a6beb24b6942cb7c5ea3" ns1:_="" ns2:_="" ns3:_="">
    <xsd:import namespace="http://schemas.microsoft.com/sharepoint/v3"/>
    <xsd:import namespace="ad755eef-71ec-496f-ab18-a3e771bfb4a9"/>
    <xsd:import namespace="dd860c49-519f-4fad-a9e7-096243cb3a9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1:_ip_UnifiedCompliancePolicyProperties" minOccurs="0"/>
                <xsd:element ref="ns1:_ip_UnifiedCompliancePolicyUIAction"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ObjectDetectorVersions" minOccurs="0"/>
                <xsd:element ref="ns2:MediaServiceSearchProperties" minOccurs="0"/>
                <xsd:element ref="ns2:MediaServiceBillingMetadata" minOccurs="0"/>
                <xsd:element ref="ns2:ArchiverLinkFileTyp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hidden="true" ma:internalName="_ip_UnifiedCompliancePolicyProperties">
      <xsd:simpleType>
        <xsd:restriction base="dms:Note"/>
      </xsd:simpleType>
    </xsd:element>
    <xsd:element name="_ip_UnifiedCompliancePolicyUIAction" ma:index="1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d755eef-71ec-496f-ab18-a3e771bfb4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43fe8d3c-0f3e-402f-8378-068a6b534446"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ArchiverLinkFileType" ma:index="27" nillable="true" ma:displayName="ArchiverLinkFileType" ma:hidden="true" ma:internalName="ArchiverLinkFileTyp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d860c49-519f-4fad-a9e7-096243cb3a9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6a8478a9-f2a9-42e3-9358-0b9cefba749a}" ma:internalName="TaxCatchAll" ma:showField="CatchAllData" ma:web="dd860c49-519f-4fad-a9e7-096243cb3a9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7E5FA0-DDD7-4442-980B-C885B137B8BE}">
  <ds:schemaRefs>
    <ds:schemaRef ds:uri="http://schemas.microsoft.com/DataMashup"/>
  </ds:schemaRefs>
</ds:datastoreItem>
</file>

<file path=customXml/itemProps2.xml><?xml version="1.0" encoding="utf-8"?>
<ds:datastoreItem xmlns:ds="http://schemas.openxmlformats.org/officeDocument/2006/customXml" ds:itemID="{70672B56-9845-434A-927A-8609561A1D58}">
  <ds:schemaRefs>
    <ds:schemaRef ds:uri="http://schemas.microsoft.com/office/2006/metadata/properties"/>
    <ds:schemaRef ds:uri="http://schemas.microsoft.com/office/infopath/2007/PartnerControls"/>
    <ds:schemaRef ds:uri="http://schemas.microsoft.com/sharepoint/v3"/>
    <ds:schemaRef ds:uri="ad755eef-71ec-496f-ab18-a3e771bfb4a9"/>
    <ds:schemaRef ds:uri="dd860c49-519f-4fad-a9e7-096243cb3a9a"/>
  </ds:schemaRefs>
</ds:datastoreItem>
</file>

<file path=customXml/itemProps3.xml><?xml version="1.0" encoding="utf-8"?>
<ds:datastoreItem xmlns:ds="http://schemas.openxmlformats.org/officeDocument/2006/customXml" ds:itemID="{B8AB4219-DD80-4EBC-9A40-03813C9AD93A}">
  <ds:schemaRefs>
    <ds:schemaRef ds:uri="http://schemas.microsoft.com/sharepoint/v3/contenttype/forms"/>
  </ds:schemaRefs>
</ds:datastoreItem>
</file>

<file path=customXml/itemProps4.xml><?xml version="1.0" encoding="utf-8"?>
<ds:datastoreItem xmlns:ds="http://schemas.openxmlformats.org/officeDocument/2006/customXml" ds:itemID="{DBED3DE8-320E-48E0-B28F-92455D232B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d755eef-71ec-496f-ab18-a3e771bfb4a9"/>
    <ds:schemaRef ds:uri="dd860c49-519f-4fad-a9e7-096243cb3a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20</vt:i4>
      </vt:variant>
    </vt:vector>
  </HeadingPairs>
  <TitlesOfParts>
    <vt:vector size="39" baseType="lpstr">
      <vt:lpstr>Table 1-1</vt:lpstr>
      <vt:lpstr>Table 1-2</vt:lpstr>
      <vt:lpstr>Table 2-1</vt:lpstr>
      <vt:lpstr>Table 2-2</vt:lpstr>
      <vt:lpstr>Table 2-3</vt:lpstr>
      <vt:lpstr>Table 2-3 old</vt:lpstr>
      <vt:lpstr>Table 2-4</vt:lpstr>
      <vt:lpstr>Table 2-4 old</vt:lpstr>
      <vt:lpstr>Table 2-5</vt:lpstr>
      <vt:lpstr>Table 2-5 old</vt:lpstr>
      <vt:lpstr>Table 2-6</vt:lpstr>
      <vt:lpstr>Table 2-6 old</vt:lpstr>
      <vt:lpstr>README</vt:lpstr>
      <vt:lpstr>Table of Contents</vt:lpstr>
      <vt:lpstr>Change Log</vt:lpstr>
      <vt:lpstr>Basic Tables</vt:lpstr>
      <vt:lpstr>Additional Tables</vt:lpstr>
      <vt:lpstr>Text Boxes</vt:lpstr>
      <vt:lpstr>Charts</vt:lpstr>
      <vt:lpstr>'Table 1-1'!_Ref104380074</vt:lpstr>
      <vt:lpstr>'Table 2-2'!_Ref201750243</vt:lpstr>
      <vt:lpstr>'Table 1-2'!_Toc225114169</vt:lpstr>
      <vt:lpstr>'Table 2-1'!_Toc225114170</vt:lpstr>
      <vt:lpstr>'Table 2-3'!_Toc225114170</vt:lpstr>
      <vt:lpstr>'Table 2-3 old'!_Toc225114170</vt:lpstr>
      <vt:lpstr>'Table 2-4'!_Toc225114170</vt:lpstr>
      <vt:lpstr>'Table 2-4 old'!_Toc225114170</vt:lpstr>
      <vt:lpstr>'Table 2-5'!_Toc225114170</vt:lpstr>
      <vt:lpstr>'Table 2-5 old'!_Toc225114170</vt:lpstr>
      <vt:lpstr>'Table 2-6'!_Toc225114170</vt:lpstr>
      <vt:lpstr>'Table 2-6 old'!_Toc225114170</vt:lpstr>
      <vt:lpstr>'Table 2-3'!x</vt:lpstr>
      <vt:lpstr>'Table 2-3 old'!x</vt:lpstr>
      <vt:lpstr>'Table 2-4'!x</vt:lpstr>
      <vt:lpstr>'Table 2-4 old'!x</vt:lpstr>
      <vt:lpstr>'Table 2-5'!x</vt:lpstr>
      <vt:lpstr>'Table 2-5 old'!x</vt:lpstr>
      <vt:lpstr>'Table 2-6'!x</vt:lpstr>
      <vt:lpstr>'Table 2-6 old'!x</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Jeff Erickson</dc:creator>
  <cp:keywords/>
  <dc:description/>
  <cp:lastModifiedBy>Charles Ampong</cp:lastModifiedBy>
  <cp:revision/>
  <dcterms:created xsi:type="dcterms:W3CDTF">2022-06-03T16:36:28Z</dcterms:created>
  <dcterms:modified xsi:type="dcterms:W3CDTF">2026-09-02T02:12:22Z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0x01010087588F1E73A3DF4E9DE46ACDFEFCEA5B</vt:lpwstr>
  </property>
  <property fmtid="{D5CDD505-2E9C-101B-9397-08002B2CF9AE}" pid="3" name="MediaServiceImageTags">
    <vt:lpwstr/>
  </property>
</Properties>
</file>