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6795"/>
  </bookViews>
  <sheets>
    <sheet name="REM WHF Analysis" sheetId="1" r:id="rId1"/>
  </sheets>
  <externalReferences>
    <externalReference r:id="rId2"/>
  </externalReferences>
  <definedNames>
    <definedName name="RDR">'[1]RES Standard CFL O&amp;M calc'!$C$5</definedName>
  </definedNames>
  <calcPr calcId="145621"/>
</workbook>
</file>

<file path=xl/calcChain.xml><?xml version="1.0" encoding="utf-8"?>
<calcChain xmlns="http://schemas.openxmlformats.org/spreadsheetml/2006/main">
  <c r="E52" i="1" l="1"/>
  <c r="D52" i="1"/>
  <c r="E51" i="1"/>
  <c r="D51" i="1"/>
  <c r="E44" i="1"/>
  <c r="D44" i="1"/>
  <c r="E43" i="1"/>
  <c r="D43" i="1"/>
  <c r="E36" i="1"/>
  <c r="D36" i="1"/>
  <c r="E35" i="1"/>
  <c r="D35" i="1"/>
  <c r="E28" i="1"/>
  <c r="D28" i="1"/>
  <c r="E27" i="1"/>
  <c r="D27" i="1"/>
  <c r="E20" i="1"/>
  <c r="D20" i="1"/>
  <c r="E19" i="1"/>
  <c r="D19" i="1"/>
  <c r="J12" i="1"/>
  <c r="I12" i="1"/>
  <c r="H12" i="1"/>
  <c r="E12" i="1"/>
  <c r="D12" i="1"/>
  <c r="I17" i="1" s="1"/>
  <c r="J11" i="1"/>
  <c r="I11" i="1"/>
  <c r="H11" i="1"/>
  <c r="E11" i="1"/>
  <c r="D11" i="1"/>
  <c r="I16" i="1" s="1"/>
</calcChain>
</file>

<file path=xl/sharedStrings.xml><?xml version="1.0" encoding="utf-8"?>
<sst xmlns="http://schemas.openxmlformats.org/spreadsheetml/2006/main" count="28" uniqueCount="18">
  <si>
    <t>Lighting Savings Impacts on Heating and Cooling in Illinois</t>
  </si>
  <si>
    <t>From REMRate Modeling for New Home built to IECC Code in Chicago, IL (unless otherwise noted)</t>
  </si>
  <si>
    <t>Loads (MMBtu)</t>
  </si>
  <si>
    <t>Consumption (MMBtu)</t>
  </si>
  <si>
    <t>% CFLs:</t>
  </si>
  <si>
    <t>Baseline Scenario</t>
  </si>
  <si>
    <t>Htg</t>
  </si>
  <si>
    <t>Clg</t>
  </si>
  <si>
    <t>Ltg/Appl</t>
  </si>
  <si>
    <t>Htg factor</t>
  </si>
  <si>
    <t>Clg factor</t>
  </si>
  <si>
    <t>no ceiling insulation (vs. R-38)</t>
  </si>
  <si>
    <t>Average Heating Factor</t>
  </si>
  <si>
    <t>Average Cooling Factor</t>
  </si>
  <si>
    <t>double vinyl windows (vs. U-0.35)</t>
  </si>
  <si>
    <t>15 ACH50 (vs. visually inspected to code)</t>
  </si>
  <si>
    <t>Springfield location</t>
  </si>
  <si>
    <t>Rockford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</si>
</sst>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/>
    <xf numFmtId="0" fontId="1" fillId="0" borderId="0" xfId="1"/>
    <xf numFmtId="0" fontId="4" fillId="0" borderId="0" xfId="1" applyFont="1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5" fillId="0" borderId="0" xfId="1" applyFont="1" applyAlignment="1">
      <alignment horizontal="right"/>
    </xf>
    <xf numFmtId="9" fontId="1" fillId="0" borderId="4" xfId="1" applyNumberFormat="1" applyBorder="1"/>
    <xf numFmtId="9" fontId="1" fillId="0" borderId="5" xfId="1" applyNumberFormat="1" applyBorder="1"/>
    <xf numFmtId="9" fontId="1" fillId="0" borderId="6" xfId="1" applyNumberFormat="1" applyBorder="1"/>
    <xf numFmtId="0" fontId="2" fillId="0" borderId="7" xfId="1" applyFont="1" applyBorder="1"/>
    <xf numFmtId="0" fontId="5" fillId="0" borderId="8" xfId="1" applyFont="1" applyBorder="1" applyAlignment="1">
      <alignment horizontal="right"/>
    </xf>
    <xf numFmtId="9" fontId="1" fillId="0" borderId="8" xfId="1" applyNumberFormat="1" applyBorder="1"/>
    <xf numFmtId="9" fontId="1" fillId="0" borderId="9" xfId="1" applyNumberFormat="1" applyBorder="1"/>
    <xf numFmtId="9" fontId="1" fillId="0" borderId="7" xfId="1" applyNumberFormat="1" applyBorder="1"/>
    <xf numFmtId="0" fontId="1" fillId="0" borderId="10" xfId="1" applyBorder="1"/>
    <xf numFmtId="0" fontId="1" fillId="0" borderId="0" xfId="1" applyBorder="1"/>
    <xf numFmtId="0" fontId="1" fillId="0" borderId="11" xfId="1" applyBorder="1"/>
    <xf numFmtId="9" fontId="6" fillId="0" borderId="0" xfId="2" applyFont="1" applyBorder="1"/>
    <xf numFmtId="9" fontId="6" fillId="0" borderId="11" xfId="2" applyFont="1" applyBorder="1"/>
    <xf numFmtId="9" fontId="0" fillId="0" borderId="0" xfId="2" applyFont="1" applyBorder="1"/>
    <xf numFmtId="9" fontId="0" fillId="0" borderId="11" xfId="2" applyFont="1" applyBorder="1"/>
    <xf numFmtId="0" fontId="1" fillId="0" borderId="4" xfId="1" applyBorder="1"/>
    <xf numFmtId="0" fontId="1" fillId="0" borderId="5" xfId="1" applyBorder="1"/>
    <xf numFmtId="9" fontId="6" fillId="0" borderId="5" xfId="2" applyFont="1" applyBorder="1"/>
    <xf numFmtId="9" fontId="6" fillId="0" borderId="6" xfId="2" applyFont="1" applyBorder="1"/>
    <xf numFmtId="9" fontId="0" fillId="0" borderId="5" xfId="2" applyFont="1" applyBorder="1"/>
    <xf numFmtId="9" fontId="0" fillId="0" borderId="6" xfId="2" applyFont="1" applyBorder="1"/>
    <xf numFmtId="0" fontId="1" fillId="0" borderId="8" xfId="1" applyBorder="1"/>
    <xf numFmtId="0" fontId="1" fillId="0" borderId="9" xfId="1" applyBorder="1"/>
    <xf numFmtId="0" fontId="1" fillId="0" borderId="0" xfId="1" applyAlignment="1">
      <alignment horizontal="right"/>
    </xf>
    <xf numFmtId="9" fontId="1" fillId="0" borderId="0" xfId="1" applyNumberFormat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ewvineportal.veic.org/projects/illinoistrm/Shared%20Documents/Comments_on_Draft_Deliverables/3.2.5_High_Impact_Measure_Comments/Week_1_December_9th/1209%20-%20HIM%20-%20Residential%20Electr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 Standard CFL"/>
      <sheetName val="RES Standard CFL O&amp;M calc"/>
      <sheetName val="REM WHF Analysis"/>
      <sheetName val="SensIt Tornado RES CFL KWH"/>
      <sheetName val="SensIt Tornado RES CFL KW"/>
      <sheetName val="CAC Time of Sale"/>
      <sheetName val="SensIt Tornado CACTOS kWh "/>
      <sheetName val="SensIt Tornado CACTOS kW"/>
      <sheetName val="CAC retrofit"/>
      <sheetName val="SensIt Tornado CACRET kWh "/>
      <sheetName val="SensIt Tornado CACRET kW"/>
      <sheetName val="Lookups"/>
      <sheetName val="Loadshapes"/>
    </sheetNames>
    <sheetDataSet>
      <sheetData sheetId="0"/>
      <sheetData sheetId="1">
        <row r="5">
          <cell r="C5">
            <v>5.2299999999999999E-2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/>
  </sheetViews>
  <sheetFormatPr defaultRowHeight="15" x14ac:dyDescent="0.25"/>
  <cols>
    <col min="1" max="1" width="11.140625" style="2" customWidth="1"/>
    <col min="2" max="16384" width="9.140625" style="2"/>
  </cols>
  <sheetData>
    <row r="1" spans="1:10" ht="21" x14ac:dyDescent="0.35">
      <c r="A1" s="1" t="s">
        <v>0</v>
      </c>
    </row>
    <row r="2" spans="1:10" ht="15.75" x14ac:dyDescent="0.25">
      <c r="A2" s="3" t="s">
        <v>1</v>
      </c>
    </row>
    <row r="4" spans="1:10" x14ac:dyDescent="0.25">
      <c r="C4" s="4" t="s">
        <v>2</v>
      </c>
      <c r="D4" s="5"/>
      <c r="E4" s="6"/>
      <c r="G4" s="4" t="s">
        <v>3</v>
      </c>
      <c r="H4" s="5"/>
      <c r="I4" s="5"/>
      <c r="J4" s="6"/>
    </row>
    <row r="5" spans="1:10" x14ac:dyDescent="0.25">
      <c r="B5" s="7" t="s">
        <v>4</v>
      </c>
      <c r="C5" s="8">
        <v>0</v>
      </c>
      <c r="D5" s="9">
        <v>0.5</v>
      </c>
      <c r="E5" s="10">
        <v>1</v>
      </c>
      <c r="G5" s="8">
        <v>0</v>
      </c>
      <c r="H5" s="9">
        <v>0.5</v>
      </c>
      <c r="I5" s="9">
        <v>1</v>
      </c>
      <c r="J5" s="10">
        <v>0.1</v>
      </c>
    </row>
    <row r="6" spans="1:10" x14ac:dyDescent="0.25">
      <c r="A6" s="11" t="s">
        <v>5</v>
      </c>
      <c r="B6" s="12"/>
      <c r="C6" s="13"/>
      <c r="D6" s="13"/>
      <c r="E6" s="14"/>
      <c r="G6" s="15"/>
      <c r="H6" s="13"/>
      <c r="I6" s="13"/>
      <c r="J6" s="14"/>
    </row>
    <row r="7" spans="1:10" x14ac:dyDescent="0.25">
      <c r="A7" s="16" t="s">
        <v>6</v>
      </c>
      <c r="B7" s="17"/>
      <c r="C7" s="17">
        <v>81</v>
      </c>
      <c r="D7" s="17">
        <v>82.1</v>
      </c>
      <c r="E7" s="18">
        <v>83.3</v>
      </c>
      <c r="G7" s="16">
        <v>104.3</v>
      </c>
      <c r="H7" s="17">
        <v>105.7</v>
      </c>
      <c r="I7" s="17">
        <v>107</v>
      </c>
      <c r="J7" s="18">
        <v>104.6</v>
      </c>
    </row>
    <row r="8" spans="1:10" x14ac:dyDescent="0.25">
      <c r="A8" s="16" t="s">
        <v>7</v>
      </c>
      <c r="B8" s="17"/>
      <c r="C8" s="17">
        <v>11.8</v>
      </c>
      <c r="D8" s="17">
        <v>11.1</v>
      </c>
      <c r="E8" s="18">
        <v>10.5</v>
      </c>
      <c r="G8" s="16">
        <v>3.3</v>
      </c>
      <c r="H8" s="17">
        <v>3.1</v>
      </c>
      <c r="I8" s="17">
        <v>2.9</v>
      </c>
      <c r="J8" s="18">
        <v>3.3</v>
      </c>
    </row>
    <row r="9" spans="1:10" x14ac:dyDescent="0.25">
      <c r="A9" s="16" t="s">
        <v>8</v>
      </c>
      <c r="B9" s="17"/>
      <c r="C9" s="17">
        <v>28.1</v>
      </c>
      <c r="D9" s="17">
        <v>25.7</v>
      </c>
      <c r="E9" s="18">
        <v>23.4</v>
      </c>
      <c r="G9" s="16">
        <v>28.1</v>
      </c>
      <c r="H9" s="17">
        <v>25.7</v>
      </c>
      <c r="I9" s="17">
        <v>23.4</v>
      </c>
      <c r="J9" s="18">
        <v>27.6</v>
      </c>
    </row>
    <row r="10" spans="1:10" x14ac:dyDescent="0.25">
      <c r="A10" s="16"/>
      <c r="B10" s="17"/>
      <c r="C10" s="17"/>
      <c r="D10" s="17"/>
      <c r="E10" s="18"/>
      <c r="G10" s="16"/>
      <c r="H10" s="17"/>
      <c r="I10" s="17"/>
      <c r="J10" s="18"/>
    </row>
    <row r="11" spans="1:10" x14ac:dyDescent="0.25">
      <c r="A11" s="16" t="s">
        <v>9</v>
      </c>
      <c r="B11" s="17"/>
      <c r="C11" s="17"/>
      <c r="D11" s="19">
        <f>(D7-$C$7)/($C$9-D9)</f>
        <v>0.45833333333333054</v>
      </c>
      <c r="E11" s="20">
        <f>(E7-$C$7)/($C$9-E9)</f>
        <v>0.48936170212765867</v>
      </c>
      <c r="G11" s="16"/>
      <c r="H11" s="21">
        <f>(H7-$G$7)/($G$9-H9)</f>
        <v>0.58333333333333515</v>
      </c>
      <c r="I11" s="21">
        <f>(I7-$G$7)/($G$9-I9)</f>
        <v>0.57446808510638325</v>
      </c>
      <c r="J11" s="22">
        <f>(J7-$G$7)/($G$9-J9)</f>
        <v>0.59999999999999432</v>
      </c>
    </row>
    <row r="12" spans="1:10" x14ac:dyDescent="0.25">
      <c r="A12" s="23" t="s">
        <v>10</v>
      </c>
      <c r="B12" s="24"/>
      <c r="C12" s="24"/>
      <c r="D12" s="25">
        <f>(D8-$C$8)/($C$9-D9)</f>
        <v>-0.29166666666666685</v>
      </c>
      <c r="E12" s="26">
        <f>(E8-$C$8)/($C$9-E9)</f>
        <v>-0.27659574468085107</v>
      </c>
      <c r="G12" s="23"/>
      <c r="H12" s="27">
        <f>(H8-$G$8)/($G$9-H9)</f>
        <v>-8.3333333333333148E-2</v>
      </c>
      <c r="I12" s="27">
        <f>(I8-$G$8)/($G$9-I9)</f>
        <v>-8.5106382978723333E-2</v>
      </c>
      <c r="J12" s="28">
        <f>(J8-$G$8)/($G$9-J9)</f>
        <v>0</v>
      </c>
    </row>
    <row r="14" spans="1:10" x14ac:dyDescent="0.25">
      <c r="A14" s="11" t="s">
        <v>11</v>
      </c>
      <c r="B14" s="29"/>
      <c r="C14" s="29"/>
      <c r="D14" s="29"/>
      <c r="E14" s="30"/>
    </row>
    <row r="15" spans="1:10" x14ac:dyDescent="0.25">
      <c r="A15" s="16"/>
      <c r="B15" s="17"/>
      <c r="C15" s="17">
        <v>117.6</v>
      </c>
      <c r="D15" s="17">
        <v>118.9</v>
      </c>
      <c r="E15" s="17">
        <v>120.2</v>
      </c>
    </row>
    <row r="16" spans="1:10" x14ac:dyDescent="0.25">
      <c r="A16" s="16"/>
      <c r="B16" s="17"/>
      <c r="C16" s="17">
        <v>11.9</v>
      </c>
      <c r="D16" s="17">
        <v>11.3</v>
      </c>
      <c r="E16" s="17">
        <v>10.6</v>
      </c>
      <c r="H16" s="31" t="s">
        <v>12</v>
      </c>
      <c r="I16" s="32">
        <f>AVERAGE(D11:E11,D19:E19,D27:E27,D35:E35,D43:E43,D51:E51)</f>
        <v>0.49231678486997676</v>
      </c>
    </row>
    <row r="17" spans="1:9" x14ac:dyDescent="0.25">
      <c r="A17" s="16"/>
      <c r="B17" s="17"/>
      <c r="C17" s="17">
        <v>28.1</v>
      </c>
      <c r="D17" s="17">
        <v>25.7</v>
      </c>
      <c r="E17" s="17">
        <v>23.4</v>
      </c>
      <c r="H17" s="31" t="s">
        <v>13</v>
      </c>
      <c r="I17" s="32">
        <f>AVERAGE(D12:E12,D20:E20,D28:E28,D36:E36,D44:E44,D52:E52)</f>
        <v>-0.27127659574468083</v>
      </c>
    </row>
    <row r="18" spans="1:9" x14ac:dyDescent="0.25">
      <c r="A18" s="16"/>
      <c r="B18" s="17"/>
      <c r="C18" s="17"/>
      <c r="D18" s="17"/>
      <c r="E18" s="18"/>
    </row>
    <row r="19" spans="1:9" x14ac:dyDescent="0.25">
      <c r="A19" s="16" t="s">
        <v>9</v>
      </c>
      <c r="B19" s="17"/>
      <c r="C19" s="17"/>
      <c r="D19" s="19">
        <f>(D15-$C$15)/($C$17-D17)</f>
        <v>0.54166666666667096</v>
      </c>
      <c r="E19" s="20">
        <f>(E15-$C$15)/($C$17-E17)</f>
        <v>0.55319148936170359</v>
      </c>
    </row>
    <row r="20" spans="1:9" x14ac:dyDescent="0.25">
      <c r="A20" s="23" t="s">
        <v>10</v>
      </c>
      <c r="B20" s="24"/>
      <c r="C20" s="24"/>
      <c r="D20" s="25">
        <f>(D16-$C$16)/($C$17-D17)</f>
        <v>-0.24999999999999964</v>
      </c>
      <c r="E20" s="26">
        <f>(E16-$C$16)/($C$17-E17)</f>
        <v>-0.27659574468085107</v>
      </c>
    </row>
    <row r="22" spans="1:9" x14ac:dyDescent="0.25">
      <c r="A22" s="11" t="s">
        <v>14</v>
      </c>
      <c r="B22" s="29"/>
      <c r="C22" s="29"/>
      <c r="D22" s="29"/>
      <c r="E22" s="30"/>
    </row>
    <row r="23" spans="1:9" x14ac:dyDescent="0.25">
      <c r="A23" s="16"/>
      <c r="B23" s="17"/>
      <c r="C23" s="17">
        <v>83.3</v>
      </c>
      <c r="D23" s="17">
        <v>84.4</v>
      </c>
      <c r="E23" s="17">
        <v>85.5</v>
      </c>
    </row>
    <row r="24" spans="1:9" x14ac:dyDescent="0.25">
      <c r="A24" s="16"/>
      <c r="B24" s="17"/>
      <c r="C24" s="17">
        <v>18.100000000000001</v>
      </c>
      <c r="D24" s="17">
        <v>17.5</v>
      </c>
      <c r="E24" s="17">
        <v>17.3</v>
      </c>
    </row>
    <row r="25" spans="1:9" x14ac:dyDescent="0.25">
      <c r="A25" s="16"/>
      <c r="B25" s="17"/>
      <c r="C25" s="17">
        <v>28.1</v>
      </c>
      <c r="D25" s="17">
        <v>25.7</v>
      </c>
      <c r="E25" s="17">
        <v>23.4</v>
      </c>
    </row>
    <row r="26" spans="1:9" x14ac:dyDescent="0.25">
      <c r="A26" s="16"/>
      <c r="B26" s="17"/>
      <c r="C26" s="17"/>
      <c r="D26" s="17"/>
      <c r="E26" s="18"/>
    </row>
    <row r="27" spans="1:9" x14ac:dyDescent="0.25">
      <c r="A27" s="16" t="s">
        <v>9</v>
      </c>
      <c r="B27" s="17"/>
      <c r="C27" s="17"/>
      <c r="D27" s="19">
        <f>(D23-$C$23)/($C$25-D25)</f>
        <v>0.45833333333333648</v>
      </c>
      <c r="E27" s="20">
        <f>(E23-$C$23)/($C$25-E25)</f>
        <v>0.46808510638297907</v>
      </c>
    </row>
    <row r="28" spans="1:9" x14ac:dyDescent="0.25">
      <c r="A28" s="23" t="s">
        <v>10</v>
      </c>
      <c r="B28" s="24"/>
      <c r="C28" s="24"/>
      <c r="D28" s="25">
        <f>(D24-$C$24)/($C$25-D25)</f>
        <v>-0.25000000000000039</v>
      </c>
      <c r="E28" s="26">
        <f>(E24-$C$24)/($C$25-E25)</f>
        <v>-0.17021276595744686</v>
      </c>
    </row>
    <row r="30" spans="1:9" x14ac:dyDescent="0.25">
      <c r="A30" s="11" t="s">
        <v>15</v>
      </c>
      <c r="B30" s="29"/>
      <c r="C30" s="29"/>
      <c r="D30" s="29"/>
      <c r="E30" s="30"/>
    </row>
    <row r="31" spans="1:9" x14ac:dyDescent="0.25">
      <c r="A31" s="16"/>
      <c r="B31" s="17"/>
      <c r="C31" s="17">
        <v>118.8</v>
      </c>
      <c r="D31" s="17">
        <v>120.1</v>
      </c>
      <c r="E31" s="17">
        <v>121.5</v>
      </c>
    </row>
    <row r="32" spans="1:9" x14ac:dyDescent="0.25">
      <c r="A32" s="16"/>
      <c r="B32" s="17"/>
      <c r="C32" s="17">
        <v>9.9</v>
      </c>
      <c r="D32" s="17">
        <v>9.1999999999999993</v>
      </c>
      <c r="E32" s="17">
        <v>8.5</v>
      </c>
    </row>
    <row r="33" spans="1:5" x14ac:dyDescent="0.25">
      <c r="A33" s="16"/>
      <c r="B33" s="17"/>
      <c r="C33" s="17">
        <v>28.1</v>
      </c>
      <c r="D33" s="17">
        <v>25.7</v>
      </c>
      <c r="E33" s="17">
        <v>23.4</v>
      </c>
    </row>
    <row r="34" spans="1:5" x14ac:dyDescent="0.25">
      <c r="A34" s="16"/>
      <c r="B34" s="17"/>
      <c r="C34" s="17"/>
      <c r="D34" s="17"/>
      <c r="E34" s="18"/>
    </row>
    <row r="35" spans="1:5" x14ac:dyDescent="0.25">
      <c r="A35" s="16" t="s">
        <v>9</v>
      </c>
      <c r="B35" s="17"/>
      <c r="C35" s="17"/>
      <c r="D35" s="19">
        <f>(D31-$C$31)/($C$33-D33)</f>
        <v>0.54166666666666496</v>
      </c>
      <c r="E35" s="20">
        <f>(E31-$C$31)/($C$33-E33)</f>
        <v>0.57446808510638325</v>
      </c>
    </row>
    <row r="36" spans="1:5" x14ac:dyDescent="0.25">
      <c r="A36" s="23" t="s">
        <v>10</v>
      </c>
      <c r="B36" s="24"/>
      <c r="C36" s="24"/>
      <c r="D36" s="25">
        <f>(D32-$C$32)/($C$33-D33)</f>
        <v>-0.29166666666666685</v>
      </c>
      <c r="E36" s="26">
        <f>(E32-$C$32)/($C$33-E33)</f>
        <v>-0.29787234042553179</v>
      </c>
    </row>
    <row r="38" spans="1:5" x14ac:dyDescent="0.25">
      <c r="A38" s="11" t="s">
        <v>16</v>
      </c>
      <c r="B38" s="29"/>
      <c r="C38" s="29"/>
      <c r="D38" s="29"/>
      <c r="E38" s="30"/>
    </row>
    <row r="39" spans="1:5" x14ac:dyDescent="0.25">
      <c r="A39" s="16"/>
      <c r="B39" s="17"/>
      <c r="C39" s="17">
        <v>69</v>
      </c>
      <c r="D39" s="17">
        <v>70</v>
      </c>
      <c r="E39" s="18">
        <v>71</v>
      </c>
    </row>
    <row r="40" spans="1:5" x14ac:dyDescent="0.25">
      <c r="A40" s="16"/>
      <c r="B40" s="17"/>
      <c r="C40" s="17">
        <v>18</v>
      </c>
      <c r="D40" s="17">
        <v>17.2</v>
      </c>
      <c r="E40" s="18">
        <v>16.8</v>
      </c>
    </row>
    <row r="41" spans="1:5" x14ac:dyDescent="0.25">
      <c r="A41" s="16"/>
      <c r="B41" s="17"/>
      <c r="C41" s="17">
        <v>28.2</v>
      </c>
      <c r="D41" s="17">
        <v>25.8</v>
      </c>
      <c r="E41" s="18">
        <v>23.4</v>
      </c>
    </row>
    <row r="42" spans="1:5" x14ac:dyDescent="0.25">
      <c r="A42" s="16"/>
      <c r="B42" s="17"/>
      <c r="C42" s="17"/>
      <c r="D42" s="17"/>
      <c r="E42" s="18"/>
    </row>
    <row r="43" spans="1:5" x14ac:dyDescent="0.25">
      <c r="A43" s="16" t="s">
        <v>9</v>
      </c>
      <c r="B43" s="17"/>
      <c r="C43" s="17"/>
      <c r="D43" s="19">
        <f>(D39-$C$39)/($C$41-D41)</f>
        <v>0.41666666666666691</v>
      </c>
      <c r="E43" s="20">
        <f>(E39-$C$39)/($C$41-E41)</f>
        <v>0.41666666666666663</v>
      </c>
    </row>
    <row r="44" spans="1:5" x14ac:dyDescent="0.25">
      <c r="A44" s="23" t="s">
        <v>10</v>
      </c>
      <c r="B44" s="24"/>
      <c r="C44" s="24"/>
      <c r="D44" s="25">
        <f>(D40-$C$40)/($C$41-D41)</f>
        <v>-0.33333333333333381</v>
      </c>
      <c r="E44" s="26">
        <f>(E40-$C$40)/($C$41-E41)</f>
        <v>-0.24999999999999981</v>
      </c>
    </row>
    <row r="46" spans="1:5" x14ac:dyDescent="0.25">
      <c r="A46" s="11" t="s">
        <v>17</v>
      </c>
      <c r="B46" s="29"/>
      <c r="C46" s="29"/>
      <c r="D46" s="29"/>
      <c r="E46" s="30"/>
    </row>
    <row r="47" spans="1:5" x14ac:dyDescent="0.25">
      <c r="A47" s="16"/>
      <c r="B47" s="17"/>
      <c r="C47" s="17">
        <v>85.2</v>
      </c>
      <c r="D47" s="17">
        <v>86.4</v>
      </c>
      <c r="E47" s="18">
        <v>87.5</v>
      </c>
    </row>
    <row r="48" spans="1:5" x14ac:dyDescent="0.25">
      <c r="A48" s="16"/>
      <c r="B48" s="17"/>
      <c r="C48" s="17">
        <v>11.6</v>
      </c>
      <c r="D48" s="17">
        <v>10.8</v>
      </c>
      <c r="E48" s="18">
        <v>10.5</v>
      </c>
    </row>
    <row r="49" spans="1:5" x14ac:dyDescent="0.25">
      <c r="A49" s="16"/>
      <c r="B49" s="17"/>
      <c r="C49" s="17">
        <v>28.1</v>
      </c>
      <c r="D49" s="17">
        <v>25.7</v>
      </c>
      <c r="E49" s="18">
        <v>23.4</v>
      </c>
    </row>
    <row r="50" spans="1:5" x14ac:dyDescent="0.25">
      <c r="A50" s="16"/>
      <c r="B50" s="17"/>
      <c r="C50" s="17"/>
      <c r="D50" s="17"/>
      <c r="E50" s="18"/>
    </row>
    <row r="51" spans="1:5" x14ac:dyDescent="0.25">
      <c r="A51" s="16" t="s">
        <v>9</v>
      </c>
      <c r="B51" s="17"/>
      <c r="C51" s="17"/>
      <c r="D51" s="19">
        <f>(D47-$C$47)/($C$49-D49)</f>
        <v>0.50000000000000078</v>
      </c>
      <c r="E51" s="20">
        <f>(E47-$C$47)/($C$49-E49)</f>
        <v>0.48936170212765867</v>
      </c>
    </row>
    <row r="52" spans="1:5" x14ac:dyDescent="0.25">
      <c r="A52" s="23" t="s">
        <v>10</v>
      </c>
      <c r="B52" s="24"/>
      <c r="C52" s="24"/>
      <c r="D52" s="25">
        <f>(D48-$C$48)/($C$49-D49)</f>
        <v>-0.33333333333333259</v>
      </c>
      <c r="E52" s="26">
        <f>(E48-$C$48)/($C$49-E49)</f>
        <v>-0.23404255319148914</v>
      </c>
    </row>
  </sheetData>
  <mergeCells count="2">
    <mergeCell ref="C4:E4"/>
    <mergeCell ref="G4:J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REM WHF Analysis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2012-01-19T15:07:15Z</dcterms:created>
  <dcterms:modified xsi:type="dcterms:W3CDTF">2012-01-19T15:08:02Z</dcterms:modified>
</cp:coreProperties>
</file>