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98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5" i="1" l="1"/>
  <c r="D5" i="1" s="1"/>
  <c r="F5" i="1" s="1"/>
  <c r="C6" i="1"/>
  <c r="D6" i="1" s="1"/>
  <c r="F6" i="1" s="1"/>
  <c r="C7" i="1"/>
  <c r="D7" i="1" s="1"/>
  <c r="F7" i="1" s="1"/>
  <c r="C8" i="1"/>
  <c r="D8" i="1" s="1"/>
  <c r="F8" i="1" s="1"/>
  <c r="C9" i="1"/>
  <c r="D9" i="1" s="1"/>
  <c r="F9" i="1" s="1"/>
  <c r="C10" i="1"/>
  <c r="D10" i="1" s="1"/>
  <c r="F10" i="1" s="1"/>
  <c r="C11" i="1"/>
  <c r="D11" i="1" s="1"/>
  <c r="F11" i="1" s="1"/>
  <c r="C4" i="1"/>
  <c r="D4" i="1" s="1"/>
  <c r="H4" i="1" s="1"/>
  <c r="H11" i="1" l="1"/>
  <c r="H6" i="1"/>
  <c r="H5" i="1"/>
  <c r="F4" i="1"/>
  <c r="G10" i="1"/>
  <c r="H10" i="1" s="1"/>
  <c r="G9" i="1"/>
  <c r="H9" i="1" s="1"/>
  <c r="G8" i="1"/>
  <c r="H8" i="1" s="1"/>
  <c r="G7" i="1"/>
  <c r="H7" i="1" s="1"/>
</calcChain>
</file>

<file path=xl/sharedStrings.xml><?xml version="1.0" encoding="utf-8"?>
<sst xmlns="http://schemas.openxmlformats.org/spreadsheetml/2006/main" count="14" uniqueCount="14">
  <si>
    <t>Minimum Lumens</t>
  </si>
  <si>
    <t>Maximum Lumens</t>
  </si>
  <si>
    <t>Minimum Luminous Efficacy</t>
  </si>
  <si>
    <t>LED lamp power &lt;10W</t>
  </si>
  <si>
    <t>50 lm/W</t>
  </si>
  <si>
    <t>LED lamp power &gt;=10W</t>
  </si>
  <si>
    <t>55 lm/W</t>
  </si>
  <si>
    <t>LED Wattage
(WattsEE)</t>
  </si>
  <si>
    <t>Lumens used to calculate LED Wattage
(midpoint)</t>
  </si>
  <si>
    <t>Baseline 2014-2019
(WattsBase)</t>
  </si>
  <si>
    <t>Delta Watts 2014-2019
(WattsEE)</t>
  </si>
  <si>
    <t>Delta Watts Post 2020
(WattsEE)</t>
  </si>
  <si>
    <t>Baseline Post EISA 2020 requirement 
(WattsBase)</t>
  </si>
  <si>
    <t>(45Lm/W)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</si>
</sst>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H11" sqref="A1:H11"/>
    </sheetView>
  </sheetViews>
  <sheetFormatPr defaultRowHeight="15" x14ac:dyDescent="0.25"/>
  <cols>
    <col min="3" max="3" width="12.42578125" customWidth="1"/>
    <col min="4" max="4" width="9.140625" customWidth="1"/>
    <col min="5" max="5" width="11.28515625" customWidth="1"/>
    <col min="6" max="6" width="10.5703125" customWidth="1"/>
    <col min="7" max="7" width="11.42578125" bestFit="1" customWidth="1"/>
    <col min="8" max="8" width="12.7109375" customWidth="1"/>
  </cols>
  <sheetData>
    <row r="1" spans="1:8" ht="63.75" customHeight="1" x14ac:dyDescent="0.25">
      <c r="A1" s="5" t="s">
        <v>0</v>
      </c>
      <c r="B1" s="5" t="s">
        <v>1</v>
      </c>
      <c r="C1" s="5" t="s">
        <v>8</v>
      </c>
      <c r="D1" s="5" t="s">
        <v>7</v>
      </c>
      <c r="E1" s="5" t="s">
        <v>9</v>
      </c>
      <c r="F1" s="5" t="s">
        <v>10</v>
      </c>
      <c r="G1" s="5" t="s">
        <v>12</v>
      </c>
      <c r="H1" s="5" t="s">
        <v>11</v>
      </c>
    </row>
    <row r="2" spans="1:8" ht="25.5" customHeight="1" x14ac:dyDescent="0.25">
      <c r="A2" s="5"/>
      <c r="B2" s="5"/>
      <c r="C2" s="5"/>
      <c r="D2" s="5"/>
      <c r="E2" s="5"/>
      <c r="F2" s="5"/>
      <c r="G2" s="5"/>
      <c r="H2" s="5"/>
    </row>
    <row r="3" spans="1:8" x14ac:dyDescent="0.25">
      <c r="A3" s="5"/>
      <c r="B3" s="5"/>
      <c r="C3" s="5"/>
      <c r="D3" s="5"/>
      <c r="E3" s="5"/>
      <c r="F3" s="5"/>
      <c r="G3" s="5"/>
      <c r="H3" s="5"/>
    </row>
    <row r="4" spans="1:8" x14ac:dyDescent="0.25">
      <c r="A4" s="3">
        <v>5280</v>
      </c>
      <c r="B4" s="3">
        <v>6209</v>
      </c>
      <c r="C4" s="4">
        <f>(A4+B4)/2</f>
        <v>5744.5</v>
      </c>
      <c r="D4" s="6">
        <f>IF(C4/50&lt;10,C4/50,C4/55)</f>
        <v>104.44545454545455</v>
      </c>
      <c r="E4" s="6">
        <v>300</v>
      </c>
      <c r="F4" s="6">
        <f>E4-D4</f>
        <v>195.55454545454546</v>
      </c>
      <c r="G4" s="6">
        <v>300</v>
      </c>
      <c r="H4" s="6">
        <f>G4-D4</f>
        <v>195.55454545454546</v>
      </c>
    </row>
    <row r="5" spans="1:8" x14ac:dyDescent="0.25">
      <c r="A5" s="3">
        <v>3000</v>
      </c>
      <c r="B5" s="3">
        <v>5279</v>
      </c>
      <c r="C5" s="4">
        <f t="shared" ref="C5:C11" si="0">(A5+B5)/2</f>
        <v>4139.5</v>
      </c>
      <c r="D5" s="6">
        <f t="shared" ref="D5:D11" si="1">IF(C5/50&lt;10,C5/50,C5/55)</f>
        <v>75.263636363636365</v>
      </c>
      <c r="E5" s="6">
        <v>200</v>
      </c>
      <c r="F5" s="6">
        <f t="shared" ref="F5:F11" si="2">E5-D5</f>
        <v>124.73636363636363</v>
      </c>
      <c r="G5" s="6">
        <v>200</v>
      </c>
      <c r="H5" s="6">
        <f t="shared" ref="H5:H11" si="3">G5-D5</f>
        <v>124.73636363636363</v>
      </c>
    </row>
    <row r="6" spans="1:8" x14ac:dyDescent="0.25">
      <c r="A6" s="3">
        <v>2601</v>
      </c>
      <c r="B6" s="3">
        <v>2999</v>
      </c>
      <c r="C6" s="4">
        <f t="shared" si="0"/>
        <v>2800</v>
      </c>
      <c r="D6" s="6">
        <f t="shared" si="1"/>
        <v>50.909090909090907</v>
      </c>
      <c r="E6" s="6">
        <v>150</v>
      </c>
      <c r="F6" s="6">
        <f t="shared" si="2"/>
        <v>99.090909090909093</v>
      </c>
      <c r="G6" s="6">
        <v>150</v>
      </c>
      <c r="H6" s="6">
        <f t="shared" si="3"/>
        <v>99.090909090909093</v>
      </c>
    </row>
    <row r="7" spans="1:8" x14ac:dyDescent="0.25">
      <c r="A7" s="3">
        <v>1490</v>
      </c>
      <c r="B7" s="3">
        <v>2600</v>
      </c>
      <c r="C7" s="4">
        <f t="shared" si="0"/>
        <v>2045</v>
      </c>
      <c r="D7" s="6">
        <f t="shared" si="1"/>
        <v>37.18181818181818</v>
      </c>
      <c r="E7" s="6">
        <v>72</v>
      </c>
      <c r="F7" s="6">
        <f t="shared" si="2"/>
        <v>34.81818181818182</v>
      </c>
      <c r="G7" s="6">
        <f t="shared" ref="G7:G10" si="4">C7/45</f>
        <v>45.444444444444443</v>
      </c>
      <c r="H7" s="6">
        <f t="shared" si="3"/>
        <v>8.262626262626263</v>
      </c>
    </row>
    <row r="8" spans="1:8" x14ac:dyDescent="0.25">
      <c r="A8" s="3">
        <v>1050</v>
      </c>
      <c r="B8" s="3">
        <v>1489</v>
      </c>
      <c r="C8" s="4">
        <f t="shared" si="0"/>
        <v>1269.5</v>
      </c>
      <c r="D8" s="6">
        <f t="shared" si="1"/>
        <v>23.081818181818182</v>
      </c>
      <c r="E8" s="6">
        <v>53</v>
      </c>
      <c r="F8" s="6">
        <f t="shared" si="2"/>
        <v>29.918181818181818</v>
      </c>
      <c r="G8" s="6">
        <f t="shared" si="4"/>
        <v>28.211111111111112</v>
      </c>
      <c r="H8" s="6">
        <f t="shared" si="3"/>
        <v>5.1292929292929301</v>
      </c>
    </row>
    <row r="9" spans="1:8" x14ac:dyDescent="0.25">
      <c r="A9" s="3">
        <v>750</v>
      </c>
      <c r="B9" s="3">
        <v>1049</v>
      </c>
      <c r="C9" s="4">
        <f t="shared" si="0"/>
        <v>899.5</v>
      </c>
      <c r="D9" s="6">
        <f t="shared" si="1"/>
        <v>16.354545454545455</v>
      </c>
      <c r="E9" s="6">
        <v>43</v>
      </c>
      <c r="F9" s="6">
        <f t="shared" si="2"/>
        <v>26.645454545454545</v>
      </c>
      <c r="G9" s="6">
        <f t="shared" si="4"/>
        <v>19.988888888888887</v>
      </c>
      <c r="H9" s="6">
        <f t="shared" si="3"/>
        <v>3.6343434343434318</v>
      </c>
    </row>
    <row r="10" spans="1:8" x14ac:dyDescent="0.25">
      <c r="A10" s="3">
        <v>310</v>
      </c>
      <c r="B10" s="3">
        <v>749</v>
      </c>
      <c r="C10" s="4">
        <f t="shared" si="0"/>
        <v>529.5</v>
      </c>
      <c r="D10" s="6">
        <f t="shared" si="1"/>
        <v>9.627272727272727</v>
      </c>
      <c r="E10" s="6">
        <v>29</v>
      </c>
      <c r="F10" s="6">
        <f t="shared" si="2"/>
        <v>19.372727272727275</v>
      </c>
      <c r="G10" s="6">
        <f t="shared" si="4"/>
        <v>11.766666666666667</v>
      </c>
      <c r="H10" s="6">
        <f t="shared" si="3"/>
        <v>2.1393939393939405</v>
      </c>
    </row>
    <row r="11" spans="1:8" x14ac:dyDescent="0.25">
      <c r="A11" s="3">
        <v>250</v>
      </c>
      <c r="B11" s="3">
        <v>309</v>
      </c>
      <c r="C11" s="4">
        <f t="shared" si="0"/>
        <v>279.5</v>
      </c>
      <c r="D11" s="6">
        <f t="shared" si="1"/>
        <v>5.59</v>
      </c>
      <c r="E11" s="6">
        <v>25</v>
      </c>
      <c r="F11" s="6">
        <f t="shared" si="2"/>
        <v>19.41</v>
      </c>
      <c r="G11" s="6">
        <v>25</v>
      </c>
      <c r="H11" s="6">
        <f t="shared" si="3"/>
        <v>19.41</v>
      </c>
    </row>
    <row r="13" spans="1:8" x14ac:dyDescent="0.25">
      <c r="C13" s="1" t="s">
        <v>2</v>
      </c>
    </row>
    <row r="14" spans="1:8" x14ac:dyDescent="0.25">
      <c r="C14" s="2" t="s">
        <v>3</v>
      </c>
      <c r="D14" t="s">
        <v>4</v>
      </c>
      <c r="G14" t="s">
        <v>13</v>
      </c>
    </row>
    <row r="15" spans="1:8" x14ac:dyDescent="0.25">
      <c r="C15" s="2" t="s">
        <v>5</v>
      </c>
      <c r="D15" t="s">
        <v>6</v>
      </c>
    </row>
  </sheetData>
  <mergeCells count="8">
    <mergeCell ref="G1:G3"/>
    <mergeCell ref="H1:H3"/>
    <mergeCell ref="A1:A3"/>
    <mergeCell ref="B1:B3"/>
    <mergeCell ref="D1:D3"/>
    <mergeCell ref="C1:C3"/>
    <mergeCell ref="F1:F3"/>
    <mergeCell ref="E1:E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2013-12-05T15:11:00Z</dcterms:created>
  <dcterms:modified xsi:type="dcterms:W3CDTF">2013-12-05T15:28:45Z</dcterms:modified>
</cp:coreProperties>
</file>