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" windowWidth="8460" windowHeight="3225"/>
  </bookViews>
  <sheets>
    <sheet name="Showers" sheetId="1" r:id="rId1"/>
    <sheet name="Aerators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15" i="2" l="1"/>
  <c r="I17" i="2"/>
  <c r="I10" i="2"/>
  <c r="I19" i="2"/>
  <c r="D3" i="2"/>
  <c r="D5" i="2" s="1"/>
  <c r="I10" i="1"/>
  <c r="I7" i="2" l="1"/>
  <c r="D3" i="1"/>
  <c r="I7" i="1" s="1"/>
  <c r="I15" i="1" s="1"/>
  <c r="D5" i="1" l="1"/>
  <c r="I17" i="1" s="1"/>
  <c r="I19" i="1" s="1"/>
</calcChain>
</file>

<file path=xl/sharedStrings.xml><?xml version="1.0" encoding="utf-8"?>
<sst xmlns="http://schemas.openxmlformats.org/spreadsheetml/2006/main" count="34" uniqueCount="17">
  <si>
    <t>Work days, non holiday</t>
  </si>
  <si>
    <t>1-5</t>
  </si>
  <si>
    <t>hours</t>
  </si>
  <si>
    <t>peak hours</t>
  </si>
  <si>
    <t>Days in peak</t>
  </si>
  <si>
    <t>% showers during 1-5</t>
  </si>
  <si>
    <t>Total # hours of recovery</t>
  </si>
  <si>
    <t>Total kWh Saving</t>
  </si>
  <si>
    <t>kwh</t>
  </si>
  <si>
    <t>Total # hours of recovery during peak</t>
  </si>
  <si>
    <t>Therefore probablity you will see the savings during peak period</t>
  </si>
  <si>
    <t>Summer Coincident peak kW</t>
  </si>
  <si>
    <t xml:space="preserve">% of annual showers during peak </t>
  </si>
  <si>
    <t>Holidays</t>
  </si>
  <si>
    <t>based on: http://www.aquacraft.com/sites/default/files/pub/DeOreo-%282001%29-Disaggregated-Hot-Water-Use-in-Single-Family-Homes-Using-Flow-Trace-Analysis.pdf)</t>
  </si>
  <si>
    <t>% faucets during 1-5</t>
  </si>
  <si>
    <t xml:space="preserve">% of faucets during peak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</si>
</sst>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16" fontId="0" fillId="0" borderId="0" xfId="0" applyNumberFormat="1"/>
    <xf numFmtId="16" fontId="0" fillId="0" borderId="0" xfId="0" quotePrefix="1" applyNumberFormat="1"/>
    <xf numFmtId="0" fontId="0" fillId="0" borderId="1" xfId="0" applyBorder="1"/>
    <xf numFmtId="2" fontId="0" fillId="0" borderId="0" xfId="0" quotePrefix="1" applyNumberFormat="1"/>
    <xf numFmtId="0" fontId="0" fillId="0" borderId="0" xfId="0" applyAlignment="1">
      <alignment horizontal="right"/>
    </xf>
    <xf numFmtId="9" fontId="0" fillId="0" borderId="0" xfId="1" applyFont="1"/>
    <xf numFmtId="164" fontId="0" fillId="0" borderId="0" xfId="0" applyNumberFormat="1"/>
    <xf numFmtId="2" fontId="0" fillId="0" borderId="0" xfId="0" applyNumberFormat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tabSelected="1" workbookViewId="0">
      <selection activeCell="B16" sqref="B16"/>
    </sheetView>
  </sheetViews>
  <sheetFormatPr defaultRowHeight="15" x14ac:dyDescent="0.25"/>
  <cols>
    <col min="3" max="3" width="13.42578125" customWidth="1"/>
  </cols>
  <sheetData>
    <row r="2" spans="2:10" x14ac:dyDescent="0.25">
      <c r="D2" t="s">
        <v>0</v>
      </c>
      <c r="I2" t="s">
        <v>13</v>
      </c>
    </row>
    <row r="3" spans="2:10" x14ac:dyDescent="0.25">
      <c r="B3" s="1">
        <v>41061</v>
      </c>
      <c r="C3" s="1">
        <v>41152</v>
      </c>
      <c r="D3">
        <f>NETWORKDAYS(B3,C3,I3)</f>
        <v>65</v>
      </c>
      <c r="I3" s="2">
        <v>41094</v>
      </c>
    </row>
    <row r="4" spans="2:10" x14ac:dyDescent="0.25">
      <c r="C4" s="3" t="s">
        <v>1</v>
      </c>
      <c r="D4">
        <v>4</v>
      </c>
      <c r="E4" t="s">
        <v>2</v>
      </c>
    </row>
    <row r="5" spans="2:10" x14ac:dyDescent="0.25">
      <c r="D5" s="4">
        <f>D3*D4</f>
        <v>260</v>
      </c>
      <c r="E5" t="s">
        <v>3</v>
      </c>
    </row>
    <row r="7" spans="2:10" x14ac:dyDescent="0.25">
      <c r="D7" s="5"/>
      <c r="H7" s="6" t="s">
        <v>4</v>
      </c>
      <c r="I7">
        <f>D3</f>
        <v>65</v>
      </c>
    </row>
    <row r="8" spans="2:10" x14ac:dyDescent="0.25">
      <c r="H8" s="6" t="s">
        <v>5</v>
      </c>
      <c r="I8" s="7">
        <v>0.11</v>
      </c>
      <c r="J8" t="s">
        <v>14</v>
      </c>
    </row>
    <row r="10" spans="2:10" x14ac:dyDescent="0.25">
      <c r="H10" s="6" t="s">
        <v>12</v>
      </c>
      <c r="I10" s="10">
        <f>I7/365 *I8</f>
        <v>1.9589041095890412E-2</v>
      </c>
    </row>
    <row r="12" spans="2:10" x14ac:dyDescent="0.25">
      <c r="H12" s="6" t="s">
        <v>6</v>
      </c>
      <c r="I12">
        <v>268</v>
      </c>
      <c r="J12" t="s">
        <v>2</v>
      </c>
    </row>
    <row r="13" spans="2:10" x14ac:dyDescent="0.25">
      <c r="H13" s="6" t="s">
        <v>7</v>
      </c>
      <c r="I13">
        <v>245</v>
      </c>
      <c r="J13" t="s">
        <v>8</v>
      </c>
    </row>
    <row r="15" spans="2:10" x14ac:dyDescent="0.25">
      <c r="H15" s="6" t="s">
        <v>9</v>
      </c>
      <c r="I15" s="9">
        <f>I10*I12</f>
        <v>5.2498630136986302</v>
      </c>
      <c r="J15" t="s">
        <v>2</v>
      </c>
    </row>
    <row r="17" spans="8:9" x14ac:dyDescent="0.25">
      <c r="H17" s="6" t="s">
        <v>10</v>
      </c>
      <c r="I17" s="10">
        <f>I15/D5</f>
        <v>2.0191780821917808E-2</v>
      </c>
    </row>
    <row r="19" spans="8:9" x14ac:dyDescent="0.25">
      <c r="H19" s="6" t="s">
        <v>11</v>
      </c>
      <c r="I19" s="8">
        <f>I13/I12*I17</f>
        <v>1.8458904109589041E-2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workbookViewId="0">
      <selection activeCell="H11" sqref="H11"/>
    </sheetView>
  </sheetViews>
  <sheetFormatPr defaultRowHeight="15" x14ac:dyDescent="0.25"/>
  <cols>
    <col min="3" max="3" width="13.42578125" customWidth="1"/>
  </cols>
  <sheetData>
    <row r="2" spans="2:10" x14ac:dyDescent="0.25">
      <c r="D2" t="s">
        <v>0</v>
      </c>
      <c r="I2" t="s">
        <v>13</v>
      </c>
    </row>
    <row r="3" spans="2:10" x14ac:dyDescent="0.25">
      <c r="B3" s="1">
        <v>41061</v>
      </c>
      <c r="C3" s="1">
        <v>41152</v>
      </c>
      <c r="D3">
        <f>NETWORKDAYS(B3,C3,I3)</f>
        <v>65</v>
      </c>
      <c r="I3" s="2">
        <v>41094</v>
      </c>
    </row>
    <row r="4" spans="2:10" x14ac:dyDescent="0.25">
      <c r="C4" s="3" t="s">
        <v>1</v>
      </c>
      <c r="D4">
        <v>4</v>
      </c>
      <c r="E4" t="s">
        <v>2</v>
      </c>
    </row>
    <row r="5" spans="2:10" x14ac:dyDescent="0.25">
      <c r="D5" s="4">
        <f>D3*D4</f>
        <v>260</v>
      </c>
      <c r="E5" t="s">
        <v>3</v>
      </c>
    </row>
    <row r="7" spans="2:10" x14ac:dyDescent="0.25">
      <c r="D7" s="5"/>
      <c r="H7" s="6" t="s">
        <v>4</v>
      </c>
      <c r="I7">
        <f>D3</f>
        <v>65</v>
      </c>
    </row>
    <row r="8" spans="2:10" x14ac:dyDescent="0.25">
      <c r="H8" s="6" t="s">
        <v>15</v>
      </c>
      <c r="I8" s="7">
        <v>0.18</v>
      </c>
      <c r="J8" t="s">
        <v>14</v>
      </c>
    </row>
    <row r="10" spans="2:10" x14ac:dyDescent="0.25">
      <c r="H10" s="6" t="s">
        <v>16</v>
      </c>
      <c r="I10" s="10">
        <f>I7/365 *I8</f>
        <v>3.2054794520547943E-2</v>
      </c>
    </row>
    <row r="12" spans="2:10" x14ac:dyDescent="0.25">
      <c r="H12" s="6" t="s">
        <v>6</v>
      </c>
      <c r="I12">
        <v>101</v>
      </c>
      <c r="J12" t="s">
        <v>2</v>
      </c>
    </row>
    <row r="13" spans="2:10" x14ac:dyDescent="0.25">
      <c r="H13" s="6" t="s">
        <v>7</v>
      </c>
      <c r="I13">
        <v>45.4</v>
      </c>
      <c r="J13" t="s">
        <v>8</v>
      </c>
    </row>
    <row r="15" spans="2:10" x14ac:dyDescent="0.25">
      <c r="H15" s="6" t="s">
        <v>9</v>
      </c>
      <c r="I15" s="9">
        <f>I10*I12</f>
        <v>3.2375342465753421</v>
      </c>
      <c r="J15" t="s">
        <v>2</v>
      </c>
    </row>
    <row r="17" spans="8:9" x14ac:dyDescent="0.25">
      <c r="H17" s="6" t="s">
        <v>10</v>
      </c>
      <c r="I17" s="10">
        <f>I15/D5</f>
        <v>1.2452054794520547E-2</v>
      </c>
    </row>
    <row r="19" spans="8:9" x14ac:dyDescent="0.25">
      <c r="H19" s="6" t="s">
        <v>11</v>
      </c>
      <c r="I19" s="8">
        <f>I13/I12*I17</f>
        <v>5.5972602739726022E-3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Showers</vt:lpstr>
      <vt:lpstr>Aerators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Nick Lange</cp:lastModifiedBy>
  <dcterms:created xsi:type="dcterms:W3CDTF">2012-01-31T09:42:34Z</dcterms:created>
  <dcterms:modified xsi:type="dcterms:W3CDTF">2012-03-12T13:31:34Z</dcterms:modified>
</cp:coreProperties>
</file>