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345" windowWidth="17955" windowHeight="822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16" i="1" l="1"/>
  <c r="C15" i="1"/>
  <c r="C12" i="1"/>
  <c r="D17" i="1"/>
  <c r="D16" i="1"/>
  <c r="D15" i="1"/>
  <c r="D14" i="1"/>
  <c r="D12" i="1"/>
  <c r="D13" i="1"/>
</calcChain>
</file>

<file path=xl/sharedStrings.xml><?xml version="1.0" encoding="utf-8"?>
<sst xmlns="http://schemas.openxmlformats.org/spreadsheetml/2006/main" count="25" uniqueCount="25">
  <si>
    <t>Furnace and Boiler Heating Consumption values</t>
  </si>
  <si>
    <t>Starting with NCDC/NOAA heating degree days, and Energy Star EFLH for ASHP in Rockford, Chicago, and Springfied, the HDD are used to find the EFLH for Belleville and Marion</t>
  </si>
  <si>
    <t>City</t>
  </si>
  <si>
    <t>HDD</t>
  </si>
  <si>
    <t>IL-Rockford</t>
  </si>
  <si>
    <t>IL-Chicago</t>
  </si>
  <si>
    <t>IL-Springfield</t>
  </si>
  <si>
    <t>IL-Belleville</t>
  </si>
  <si>
    <t>IL-Marion</t>
  </si>
  <si>
    <t>Average (Occupied HH weighted)</t>
  </si>
  <si>
    <t>30 year climate normals, 1981-2010</t>
  </si>
  <si>
    <t>Base 60F</t>
  </si>
  <si>
    <t>Furnace</t>
  </si>
  <si>
    <t>AFUE</t>
  </si>
  <si>
    <t>Input values from Nicor R29 Res Rebate Evaluation Report 092611_REV FINAL to Nicor</t>
  </si>
  <si>
    <t xml:space="preserve">Calculated from inputs </t>
  </si>
  <si>
    <t>Equipment</t>
  </si>
  <si>
    <t>Boiler</t>
  </si>
  <si>
    <t>EFLH</t>
  </si>
  <si>
    <t>Capacity</t>
  </si>
  <si>
    <t>Load</t>
  </si>
  <si>
    <t>Consumption</t>
  </si>
  <si>
    <t>HDD-Weighted Consumption Values</t>
  </si>
  <si>
    <t>Furnaces</t>
  </si>
  <si>
    <t>Boilers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</si>
</sst>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(* #,##0_);_(* \(#,##0\);_(* &quot;-&quot;_);_(@_)"/>
    <numFmt numFmtId="164" formatCode="0.0%"/>
    <numFmt numFmtId="166" formatCode="_(* #,##0_);_(* \(#,##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70C0"/>
      <name val="Arial"/>
      <family val="2"/>
    </font>
    <font>
      <sz val="10"/>
      <name val="Garamond"/>
      <family val="1"/>
    </font>
    <font>
      <b/>
      <sz val="10"/>
      <name val="Garamond"/>
      <family val="1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22">
    <xf numFmtId="0" fontId="0" fillId="0" borderId="0" xfId="0"/>
    <xf numFmtId="0" fontId="3" fillId="0" borderId="0" xfId="0" applyFont="1"/>
    <xf numFmtId="0" fontId="4" fillId="2" borderId="1" xfId="0" applyFont="1" applyFill="1" applyBorder="1"/>
    <xf numFmtId="0" fontId="4" fillId="0" borderId="2" xfId="0" applyFont="1" applyBorder="1"/>
    <xf numFmtId="41" fontId="4" fillId="0" borderId="2" xfId="1" applyFont="1" applyBorder="1"/>
    <xf numFmtId="0" fontId="4" fillId="0" borderId="3" xfId="0" applyFont="1" applyBorder="1"/>
    <xf numFmtId="41" fontId="4" fillId="0" borderId="3" xfId="1" applyFont="1" applyBorder="1"/>
    <xf numFmtId="0" fontId="5" fillId="0" borderId="4" xfId="0" applyFont="1" applyBorder="1"/>
    <xf numFmtId="3" fontId="5" fillId="0" borderId="5" xfId="0" applyNumberFormat="1" applyFont="1" applyBorder="1"/>
    <xf numFmtId="0" fontId="4" fillId="0" borderId="6" xfId="0" applyFont="1" applyFill="1" applyBorder="1" applyAlignment="1"/>
    <xf numFmtId="0" fontId="4" fillId="0" borderId="7" xfId="0" applyFont="1" applyFill="1" applyBorder="1" applyAlignment="1"/>
    <xf numFmtId="0" fontId="2" fillId="0" borderId="0" xfId="0" applyFont="1"/>
    <xf numFmtId="0" fontId="3" fillId="3" borderId="0" xfId="0" applyFont="1" applyFill="1"/>
    <xf numFmtId="0" fontId="3" fillId="4" borderId="0" xfId="0" applyFont="1" applyFill="1"/>
    <xf numFmtId="9" fontId="0" fillId="4" borderId="0" xfId="0" applyNumberFormat="1" applyFill="1"/>
    <xf numFmtId="0" fontId="0" fillId="4" borderId="0" xfId="0" applyFill="1"/>
    <xf numFmtId="164" fontId="0" fillId="4" borderId="0" xfId="0" applyNumberFormat="1" applyFill="1" applyAlignment="1">
      <alignment horizontal="right"/>
    </xf>
    <xf numFmtId="0" fontId="0" fillId="3" borderId="0" xfId="0" applyFill="1"/>
    <xf numFmtId="166" fontId="4" fillId="3" borderId="2" xfId="1" applyNumberFormat="1" applyFont="1" applyFill="1" applyBorder="1"/>
    <xf numFmtId="41" fontId="4" fillId="3" borderId="2" xfId="1" applyFont="1" applyFill="1" applyBorder="1"/>
    <xf numFmtId="3" fontId="5" fillId="3" borderId="5" xfId="0" applyNumberFormat="1" applyFont="1" applyFill="1" applyBorder="1"/>
    <xf numFmtId="1" fontId="0" fillId="3" borderId="0" xfId="0" applyNumberFormat="1" applyFill="1"/>
  </cellXfs>
  <cellStyles count="2">
    <cellStyle name="Comma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tabSelected="1" workbookViewId="0">
      <selection activeCell="C18" sqref="C18"/>
    </sheetView>
  </sheetViews>
  <sheetFormatPr defaultRowHeight="15" x14ac:dyDescent="0.25"/>
  <cols>
    <col min="1" max="1" width="19.5703125" customWidth="1"/>
    <col min="2" max="2" width="8.7109375" customWidth="1"/>
    <col min="6" max="6" width="8.28515625" customWidth="1"/>
  </cols>
  <sheetData>
    <row r="1" spans="1:6" x14ac:dyDescent="0.25">
      <c r="A1" s="11" t="s">
        <v>0</v>
      </c>
    </row>
    <row r="2" spans="1:6" x14ac:dyDescent="0.25">
      <c r="A2" s="13" t="s">
        <v>14</v>
      </c>
    </row>
    <row r="3" spans="1:6" x14ac:dyDescent="0.25">
      <c r="A3" s="12" t="s">
        <v>15</v>
      </c>
    </row>
    <row r="4" spans="1:6" x14ac:dyDescent="0.25">
      <c r="A4" t="s">
        <v>16</v>
      </c>
      <c r="B4" t="s">
        <v>13</v>
      </c>
      <c r="C4" t="s">
        <v>18</v>
      </c>
      <c r="D4" t="s">
        <v>19</v>
      </c>
      <c r="E4" t="s">
        <v>20</v>
      </c>
      <c r="F4" t="s">
        <v>21</v>
      </c>
    </row>
    <row r="5" spans="1:6" x14ac:dyDescent="0.25">
      <c r="A5" t="s">
        <v>12</v>
      </c>
      <c r="B5" s="14">
        <v>0.95</v>
      </c>
      <c r="C5" s="15">
        <v>870</v>
      </c>
      <c r="D5" s="15">
        <v>82486</v>
      </c>
      <c r="E5" s="21">
        <v>717</v>
      </c>
      <c r="F5" s="21">
        <v>755</v>
      </c>
    </row>
    <row r="6" spans="1:6" x14ac:dyDescent="0.25">
      <c r="A6" t="s">
        <v>17</v>
      </c>
      <c r="B6" s="16">
        <v>0.92500000000000004</v>
      </c>
      <c r="C6" s="15">
        <v>731</v>
      </c>
      <c r="D6" s="15">
        <v>153400</v>
      </c>
      <c r="E6" s="17">
        <v>1121</v>
      </c>
      <c r="F6" s="17">
        <v>1212</v>
      </c>
    </row>
    <row r="9" spans="1:6" x14ac:dyDescent="0.25">
      <c r="A9" s="1" t="s">
        <v>1</v>
      </c>
    </row>
    <row r="10" spans="1:6" ht="15.75" thickBot="1" x14ac:dyDescent="0.3">
      <c r="A10" s="1" t="s">
        <v>22</v>
      </c>
    </row>
    <row r="11" spans="1:6" x14ac:dyDescent="0.25">
      <c r="A11" s="2" t="s">
        <v>2</v>
      </c>
      <c r="B11" s="2" t="s">
        <v>3</v>
      </c>
      <c r="C11" s="2" t="s">
        <v>23</v>
      </c>
      <c r="D11" s="2" t="s">
        <v>24</v>
      </c>
    </row>
    <row r="12" spans="1:6" x14ac:dyDescent="0.25">
      <c r="A12" s="3" t="s">
        <v>4</v>
      </c>
      <c r="B12" s="4">
        <v>5352</v>
      </c>
      <c r="C12" s="18">
        <f>$C$13/$B$13*B12</f>
        <v>789.24467044787798</v>
      </c>
      <c r="D12" s="18">
        <f>$D$13/$B$13*B12</f>
        <v>1268.6532368472522</v>
      </c>
    </row>
    <row r="13" spans="1:6" x14ac:dyDescent="0.25">
      <c r="A13" s="3" t="s">
        <v>5</v>
      </c>
      <c r="B13" s="4">
        <v>5113</v>
      </c>
      <c r="C13" s="19">
        <v>754</v>
      </c>
      <c r="D13" s="19">
        <f>1212</f>
        <v>1212</v>
      </c>
    </row>
    <row r="14" spans="1:6" x14ac:dyDescent="0.25">
      <c r="A14" s="3" t="s">
        <v>6</v>
      </c>
      <c r="B14" s="4">
        <v>4379</v>
      </c>
      <c r="C14" s="18">
        <v>645</v>
      </c>
      <c r="D14" s="18">
        <f t="shared" ref="D14:D16" si="0">$D$13/$B$13*B14</f>
        <v>1038.0105613142969</v>
      </c>
    </row>
    <row r="15" spans="1:6" x14ac:dyDescent="0.25">
      <c r="A15" s="3" t="s">
        <v>7</v>
      </c>
      <c r="B15" s="4">
        <v>3378</v>
      </c>
      <c r="C15" s="18">
        <f>$C$13/$B$13*B15</f>
        <v>498.14433796205753</v>
      </c>
      <c r="D15" s="18">
        <f t="shared" si="0"/>
        <v>800.73068648542937</v>
      </c>
    </row>
    <row r="16" spans="1:6" ht="15.75" thickBot="1" x14ac:dyDescent="0.3">
      <c r="A16" s="5" t="s">
        <v>8</v>
      </c>
      <c r="B16" s="6">
        <v>3438</v>
      </c>
      <c r="C16" s="18">
        <f>$C$13/$B$13*B16</f>
        <v>506.99237238411894</v>
      </c>
      <c r="D16" s="18">
        <f t="shared" si="0"/>
        <v>814.95325640524163</v>
      </c>
    </row>
    <row r="17" spans="1:4" ht="15.75" thickBot="1" x14ac:dyDescent="0.3">
      <c r="A17" s="7" t="s">
        <v>9</v>
      </c>
      <c r="B17" s="8">
        <v>4860</v>
      </c>
      <c r="C17" s="20">
        <v>638</v>
      </c>
      <c r="D17" s="20">
        <f>$D$13/$B$13*B17</f>
        <v>1152.0281635047918</v>
      </c>
    </row>
    <row r="18" spans="1:4" ht="15.75" thickBot="1" x14ac:dyDescent="0.3">
      <c r="A18" s="9" t="s">
        <v>10</v>
      </c>
      <c r="B18" s="10" t="s">
        <v>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VEIC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 Lange</dc:creator>
  <cp:lastModifiedBy>Nick Lange</cp:lastModifiedBy>
  <dcterms:created xsi:type="dcterms:W3CDTF">2012-03-13T14:12:50Z</dcterms:created>
  <dcterms:modified xsi:type="dcterms:W3CDTF">2012-03-13T14:52:01Z</dcterms:modified>
</cp:coreProperties>
</file>