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ertheenergysolutions.sharepoint.com/sites/ErtheEnergySolutions/Clients/PGL_NSG/Projects/Portfolio Admin/2025/04-Data_Rpts/04-ICC/Q2 2025/"/>
    </mc:Choice>
  </mc:AlternateContent>
  <xr:revisionPtr revIDLastSave="182" documentId="8_{D4F15443-71A1-4AFB-A596-7649BA336FF5}" xr6:coauthVersionLast="47" xr6:coauthVersionMax="47" xr10:uidLastSave="{32479EF1-FC46-4BEA-87F2-2D3237C47D71}"/>
  <bookViews>
    <workbookView xWindow="-23148" yWindow="13560" windowWidth="23256" windowHeight="12456" tabRatio="859" xr2:uid="{742C41C0-E1DF-B948-8A27-86F9C3D09A6A}"/>
  </bookViews>
  <sheets>
    <sheet name="1-NSG" sheetId="1" r:id="rId1"/>
    <sheet name="2-NSG" sheetId="2" r:id="rId2"/>
    <sheet name="3- NSG" sheetId="3" r:id="rId3"/>
    <sheet name="4- Other NSG" sheetId="4" r:id="rId4"/>
    <sheet name="6 - Historical Costs NSG" sheetId="5" r:id="rId5"/>
    <sheet name="7 - Historical IQ MF Partcptn" sheetId="6" r:id="rId6"/>
    <sheet name="8 - Historical IQ Prt &amp; Mtrls" sheetId="7" r:id="rId7"/>
    <sheet name="9 - H&amp;S" sheetId="8" r:id="rId8"/>
    <sheet name="10 - Diverse Contracting" sheetId="9" r:id="rId9"/>
  </sheets>
  <definedNames>
    <definedName name="\0" localSheetId="2">#REF!</definedName>
    <definedName name="\0">#REF!</definedName>
    <definedName name="\B" localSheetId="2">#REF!</definedName>
    <definedName name="\B">#REF!</definedName>
    <definedName name="\I" localSheetId="2">#REF!</definedName>
    <definedName name="\I">#REF!</definedName>
    <definedName name="\J" localSheetId="2">#REF!</definedName>
    <definedName name="\J">#REF!</definedName>
    <definedName name="\M" localSheetId="2">#REF!</definedName>
    <definedName name="\M">#REF!</definedName>
    <definedName name="\P" localSheetId="2">#REF!</definedName>
    <definedName name="\P">#REF!</definedName>
    <definedName name="\Q" localSheetId="2">#REF!</definedName>
    <definedName name="\Q">#REF!</definedName>
    <definedName name="\R" localSheetId="2">#REF!</definedName>
    <definedName name="\R">#REF!</definedName>
    <definedName name="\S" localSheetId="2">#REF!</definedName>
    <definedName name="\S" localSheetId="6">#REF!</definedName>
    <definedName name="\S">#REF!</definedName>
    <definedName name="\T" localSheetId="2">#REF!</definedName>
    <definedName name="\T" localSheetId="6">#REF!</definedName>
    <definedName name="\T">#REF!</definedName>
    <definedName name="\V" localSheetId="2">#REF!</definedName>
    <definedName name="\V">#REF!</definedName>
    <definedName name="\X" localSheetId="2">#REF!</definedName>
    <definedName name="\X">#REF!</definedName>
    <definedName name="\Y" localSheetId="2">#REF!</definedName>
    <definedName name="\Y">#REF!</definedName>
    <definedName name="__123Graph_A" localSheetId="8" hidden="1">#REF!</definedName>
    <definedName name="__123Graph_A" localSheetId="2" hidden="1">#REF!</definedName>
    <definedName name="__123Graph_A" localSheetId="6" hidden="1">#REF!</definedName>
    <definedName name="__123Graph_A" localSheetId="7" hidden="1">#REF!</definedName>
    <definedName name="__123Graph_A" hidden="1">#REF!</definedName>
    <definedName name="__123Graph_B" localSheetId="2" hidden="1">#REF!</definedName>
    <definedName name="__123Graph_B" localSheetId="6" hidden="1">#REF!</definedName>
    <definedName name="__123Graph_B" hidden="1">#REF!</definedName>
    <definedName name="__DEP1" localSheetId="2">#REF!</definedName>
    <definedName name="__DEP1" localSheetId="6">#REF!</definedName>
    <definedName name="__DEP1">#REF!</definedName>
    <definedName name="__DEP10" localSheetId="2">#REF!</definedName>
    <definedName name="__DEP10">#REF!</definedName>
    <definedName name="__DEP11" localSheetId="2">#REF!</definedName>
    <definedName name="__DEP11">#REF!</definedName>
    <definedName name="__DEP12" localSheetId="2">#REF!</definedName>
    <definedName name="__DEP12">#REF!</definedName>
    <definedName name="__DEP13" localSheetId="2">#REF!</definedName>
    <definedName name="__DEP13">#REF!</definedName>
    <definedName name="__DEP14" localSheetId="2">#REF!</definedName>
    <definedName name="__DEP14">#REF!</definedName>
    <definedName name="__DEP15" localSheetId="2">#REF!</definedName>
    <definedName name="__DEP15">#REF!</definedName>
    <definedName name="__DEP16" localSheetId="2">#REF!</definedName>
    <definedName name="__DEP16">#REF!</definedName>
    <definedName name="__DEP17" localSheetId="2">#REF!</definedName>
    <definedName name="__DEP17">#REF!</definedName>
    <definedName name="__DEP18" localSheetId="2">#REF!</definedName>
    <definedName name="__DEP18">#REF!</definedName>
    <definedName name="__DEP19" localSheetId="2">#REF!</definedName>
    <definedName name="__DEP19">#REF!</definedName>
    <definedName name="__DEP2" localSheetId="2">#REF!</definedName>
    <definedName name="__DEP2">#REF!</definedName>
    <definedName name="__DEP20" localSheetId="2">#REF!</definedName>
    <definedName name="__DEP20">#REF!</definedName>
    <definedName name="__DEP21" localSheetId="2">#REF!</definedName>
    <definedName name="__DEP21">#REF!</definedName>
    <definedName name="__DEP22" localSheetId="2">#REF!</definedName>
    <definedName name="__DEP22">#REF!</definedName>
    <definedName name="__DEP23" localSheetId="2">#REF!</definedName>
    <definedName name="__DEP23">#REF!</definedName>
    <definedName name="__DEP24" localSheetId="2">#REF!</definedName>
    <definedName name="__DEP24">#REF!</definedName>
    <definedName name="__DEP25" localSheetId="2">#REF!</definedName>
    <definedName name="__DEP25">#REF!</definedName>
    <definedName name="__DEP26" localSheetId="2">#REF!</definedName>
    <definedName name="__DEP26">#REF!</definedName>
    <definedName name="__DEP27" localSheetId="2">#REF!</definedName>
    <definedName name="__DEP27">#REF!</definedName>
    <definedName name="__DEP28" localSheetId="2">#REF!</definedName>
    <definedName name="__DEP28">#REF!</definedName>
    <definedName name="__DEP29" localSheetId="2">#REF!</definedName>
    <definedName name="__DEP29">#REF!</definedName>
    <definedName name="__DEP3" localSheetId="2">#REF!</definedName>
    <definedName name="__DEP3">#REF!</definedName>
    <definedName name="__DEP30" localSheetId="2">#REF!</definedName>
    <definedName name="__DEP30">#REF!</definedName>
    <definedName name="__DEP31" localSheetId="2">#REF!</definedName>
    <definedName name="__DEP31">#REF!</definedName>
    <definedName name="__DEP32" localSheetId="2">#REF!</definedName>
    <definedName name="__DEP32">#REF!</definedName>
    <definedName name="__DEP33" localSheetId="2">#REF!</definedName>
    <definedName name="__DEP33">#REF!</definedName>
    <definedName name="__DEP34" localSheetId="2">#REF!</definedName>
    <definedName name="__DEP34">#REF!</definedName>
    <definedName name="__DEP35" localSheetId="2">#REF!</definedName>
    <definedName name="__DEP35">#REF!</definedName>
    <definedName name="__DEP36" localSheetId="2">#REF!</definedName>
    <definedName name="__DEP36">#REF!</definedName>
    <definedName name="__DEP37" localSheetId="2">#REF!</definedName>
    <definedName name="__DEP37">#REF!</definedName>
    <definedName name="__DEP38" localSheetId="2">#REF!</definedName>
    <definedName name="__DEP38">#REF!</definedName>
    <definedName name="__DEP39" localSheetId="2">#REF!</definedName>
    <definedName name="__DEP39">#REF!</definedName>
    <definedName name="__DEP4" localSheetId="2">#REF!</definedName>
    <definedName name="__DEP4">#REF!</definedName>
    <definedName name="__DEP40" localSheetId="2">#REF!</definedName>
    <definedName name="__DEP40">#REF!</definedName>
    <definedName name="__DEP41" localSheetId="2">#REF!</definedName>
    <definedName name="__DEP41">#REF!</definedName>
    <definedName name="__DEP5" localSheetId="2">#REF!</definedName>
    <definedName name="__DEP5">#REF!</definedName>
    <definedName name="__DEP6" localSheetId="2">#REF!</definedName>
    <definedName name="__DEP6">#REF!</definedName>
    <definedName name="__DEP7" localSheetId="2">#REF!</definedName>
    <definedName name="__DEP7">#REF!</definedName>
    <definedName name="__DEP8" localSheetId="2">#REF!</definedName>
    <definedName name="__DEP8">#REF!</definedName>
    <definedName name="__DEP9" localSheetId="2">#REF!</definedName>
    <definedName name="__DEP9">#REF!</definedName>
    <definedName name="__ROI2" localSheetId="2">#REF!</definedName>
    <definedName name="__ROI2">#REF!</definedName>
    <definedName name="__TX1" localSheetId="2">#REF!</definedName>
    <definedName name="__TX1">#REF!</definedName>
    <definedName name="__TX2" localSheetId="2">#REF!</definedName>
    <definedName name="__TX2">#REF!</definedName>
    <definedName name="_10_9_BT_DECEMB" localSheetId="2">#REF!</definedName>
    <definedName name="_10_9_BT_DECEMB">#REF!</definedName>
    <definedName name="_10_9_BT_FEBRUA" localSheetId="2">#REF!</definedName>
    <definedName name="_10_9_BT_FEBRUA">#REF!</definedName>
    <definedName name="_10_9_BT_NOVEMB" localSheetId="2">#REF!</definedName>
    <definedName name="_10_9_BT_NOVEMB">#REF!</definedName>
    <definedName name="_10_9_BT_SEPTEM" localSheetId="2">#REF!</definedName>
    <definedName name="_10_9_BT_SEPTEM">#REF!</definedName>
    <definedName name="_10_9_BTU_ANNUA" localSheetId="2">#REF!</definedName>
    <definedName name="_10_9_BTU_ANNUA">#REF!</definedName>
    <definedName name="_10_9_BTU_APRIL" localSheetId="2">#REF!</definedName>
    <definedName name="_10_9_BTU_APRIL">#REF!</definedName>
    <definedName name="_10_9_BTU_AUGUS" localSheetId="2">#REF!</definedName>
    <definedName name="_10_9_BTU_AUGUS">#REF!</definedName>
    <definedName name="_10_9_BTU_JANUA" localSheetId="2">#REF!</definedName>
    <definedName name="_10_9_BTU_JANUA">#REF!</definedName>
    <definedName name="_10_9_BTU_JULY" localSheetId="2">#REF!</definedName>
    <definedName name="_10_9_BTU_JULY">#REF!</definedName>
    <definedName name="_10_9_BTU_JUNE" localSheetId="2">#REF!</definedName>
    <definedName name="_10_9_BTU_JUNE">#REF!</definedName>
    <definedName name="_10_9_BTU_MARCH" localSheetId="2">#REF!</definedName>
    <definedName name="_10_9_BTU_MARCH">#REF!</definedName>
    <definedName name="_10_9_BTU_MAY" localSheetId="2">#REF!</definedName>
    <definedName name="_10_9_BTU_MAY">#REF!</definedName>
    <definedName name="_10_9_BTU_OCTOB" localSheetId="2">#REF!</definedName>
    <definedName name="_10_9_BTU_OCTOB">#REF!</definedName>
    <definedName name="_4C4" localSheetId="2">#REF!</definedName>
    <definedName name="_4C4">#REF!</definedName>
    <definedName name="_4C5" localSheetId="2">#REF!</definedName>
    <definedName name="_4C5">#REF!</definedName>
    <definedName name="_FMA1" localSheetId="2">#REF!</definedName>
    <definedName name="_FMA1">#REF!</definedName>
    <definedName name="_FMA2" localSheetId="2">#REF!</definedName>
    <definedName name="_FMA2">#REF!</definedName>
    <definedName name="_GHV1">#REF!</definedName>
    <definedName name="_IDC20" localSheetId="2">#REF!</definedName>
    <definedName name="_IDC20" localSheetId="6">#REF!</definedName>
    <definedName name="_IDC20">#REF!</definedName>
    <definedName name="_IDC32" localSheetId="2">#REF!</definedName>
    <definedName name="_IDC32">#REF!</definedName>
    <definedName name="_INC10" localSheetId="2">#REF!</definedName>
    <definedName name="_INC10">#REF!</definedName>
    <definedName name="_INC20" localSheetId="2">#REF!</definedName>
    <definedName name="_INC20">#REF!</definedName>
    <definedName name="_INC30" localSheetId="2">#REF!</definedName>
    <definedName name="_INC30">#REF!</definedName>
    <definedName name="_IRV1" localSheetId="2">#REF!</definedName>
    <definedName name="_IRV1">#REF!</definedName>
    <definedName name="_IRV2" localSheetId="2">#REF!</definedName>
    <definedName name="_IRV2">#REF!</definedName>
    <definedName name="_IRV3" localSheetId="2">#REF!</definedName>
    <definedName name="_IRV3">#REF!</definedName>
    <definedName name="_Key1" localSheetId="2" hidden="1">#REF!</definedName>
    <definedName name="_Key1" hidden="1">#REF!</definedName>
    <definedName name="_Key2" localSheetId="2" hidden="1">#REF!</definedName>
    <definedName name="_Key2" hidden="1">#REF!</definedName>
    <definedName name="_lp1">#REF!</definedName>
    <definedName name="_NAV1" localSheetId="2">#REF!</definedName>
    <definedName name="_NAV1" localSheetId="6">#REF!</definedName>
    <definedName name="_NAV1">#REF!</definedName>
    <definedName name="_NAV2" localSheetId="2">#REF!</definedName>
    <definedName name="_NAV2">#REF!</definedName>
    <definedName name="_NAV3" localSheetId="2">#REF!</definedName>
    <definedName name="_NAV3">#REF!</definedName>
    <definedName name="_Order1" hidden="1">0</definedName>
    <definedName name="_Order2" hidden="1">255</definedName>
    <definedName name="_REV15" localSheetId="2">#REF!</definedName>
    <definedName name="_REV15" localSheetId="6">#REF!</definedName>
    <definedName name="_REV15">#REF!</definedName>
    <definedName name="_REV30" localSheetId="2">#REF!</definedName>
    <definedName name="_REV30">#REF!</definedName>
    <definedName name="_RG2" localSheetId="2">#REF!</definedName>
    <definedName name="_RG2">#REF!</definedName>
    <definedName name="_ROI2" localSheetId="2">#REF!</definedName>
    <definedName name="_ROI2">#REF!</definedName>
    <definedName name="_SJ1" localSheetId="2">#REF!</definedName>
    <definedName name="_SJ1">#REF!</definedName>
    <definedName name="_SJ2" localSheetId="2">#REF!</definedName>
    <definedName name="_SJ2">#REF!</definedName>
    <definedName name="_Sort" localSheetId="2" hidden="1">#REF!</definedName>
    <definedName name="_Sort" hidden="1">#REF!</definedName>
    <definedName name="_SPV1" localSheetId="2">#REF!</definedName>
    <definedName name="_SPV1">#REF!</definedName>
    <definedName name="_SPV2" localSheetId="2">#REF!</definedName>
    <definedName name="_SPV2">#REF!</definedName>
    <definedName name="a" localSheetId="2">#REF!</definedName>
    <definedName name="a">#REF!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D" localSheetId="2">#REF!</definedName>
    <definedName name="AD" localSheetId="6">#REF!</definedName>
    <definedName name="AD">#REF!</definedName>
    <definedName name="AD_2" localSheetId="2">#REF!</definedName>
    <definedName name="AD_2">#REF!</definedName>
    <definedName name="adsf" localSheetId="2" hidden="1">#REF!</definedName>
    <definedName name="adsf" hidden="1">#REF!</definedName>
    <definedName name="APRDATA?" localSheetId="2">#REF!</definedName>
    <definedName name="APRDATA?">#REF!</definedName>
    <definedName name="AUGDATA?" localSheetId="2">#REF!</definedName>
    <definedName name="AUGDATA?">#REF!</definedName>
    <definedName name="AUTOPRINT_1" localSheetId="2">#REF!</definedName>
    <definedName name="AUTOPRINT_1">#REF!</definedName>
    <definedName name="AUTOPRINT_2" localSheetId="2">#REF!</definedName>
    <definedName name="AUTOPRINT_2">#REF!</definedName>
    <definedName name="Availability_Factor">#REF!</definedName>
    <definedName name="AVERGE" localSheetId="2">#REF!</definedName>
    <definedName name="AVERGE" localSheetId="6">#REF!</definedName>
    <definedName name="AVERGE">#REF!</definedName>
    <definedName name="Bank_Financing">#REF!</definedName>
    <definedName name="BASIS_YEAR" localSheetId="2">#REF!</definedName>
    <definedName name="BASIS_YEAR" localSheetId="6">#REF!</definedName>
    <definedName name="BASIS_YEAR">#REF!</definedName>
    <definedName name="BKBASIS" localSheetId="2">#REF!</definedName>
    <definedName name="BKBASIS">#REF!</definedName>
    <definedName name="BKLF" localSheetId="2">#REF!</definedName>
    <definedName name="BKLF">#REF!</definedName>
    <definedName name="Bond_Financing">#REF!</definedName>
    <definedName name="BondTakeoutYN">#REF!</definedName>
    <definedName name="BondTakeoutYN_bis" localSheetId="2">#REF!</definedName>
    <definedName name="BondTakeoutYN_bis" localSheetId="6">#REF!</definedName>
    <definedName name="BondTakeoutYN_bis">#REF!</definedName>
    <definedName name="BR" localSheetId="2">#REF!</definedName>
    <definedName name="BR">#REF!</definedName>
    <definedName name="BR_2" localSheetId="2">#REF!</definedName>
    <definedName name="BR_2">#REF!</definedName>
    <definedName name="Brazilian_CPI_Index">#REF!</definedName>
    <definedName name="Breakeven_point" localSheetId="2">#REF!</definedName>
    <definedName name="Breakeven_point" localSheetId="6">#REF!</definedName>
    <definedName name="Breakeven_point">#REF!</definedName>
    <definedName name="BS_10" localSheetId="2">#REF!</definedName>
    <definedName name="BS_10">#REF!</definedName>
    <definedName name="BS_20" localSheetId="2">#REF!</definedName>
    <definedName name="BS_20">#REF!</definedName>
    <definedName name="BS_30" localSheetId="2">#REF!</definedName>
    <definedName name="BS_30">#REF!</definedName>
    <definedName name="BUDGET_YEAR" localSheetId="2">#REF!</definedName>
    <definedName name="BUDGET_YEAR">#REF!</definedName>
    <definedName name="BuyInDate" localSheetId="2">#REF!</definedName>
    <definedName name="BuyInDate">#REF!</definedName>
    <definedName name="BV" localSheetId="2">#REF!</definedName>
    <definedName name="BV">#REF!</definedName>
    <definedName name="BV_2" localSheetId="2">#REF!</definedName>
    <definedName name="BV_2">#REF!</definedName>
    <definedName name="C_I_PRI" localSheetId="2">#REF!</definedName>
    <definedName name="C_I_PRI">#REF!</definedName>
    <definedName name="C_I_SEC" localSheetId="2">#REF!</definedName>
    <definedName name="C_I_SEC">#REF!</definedName>
    <definedName name="C_IPRI" localSheetId="2">#REF!</definedName>
    <definedName name="C_IPRI">#REF!</definedName>
    <definedName name="c_isec" localSheetId="2">#REF!</definedName>
    <definedName name="c_isec">#REF!</definedName>
    <definedName name="CADS" localSheetId="2">#REF!</definedName>
    <definedName name="CADS">#REF!</definedName>
    <definedName name="carville_case" localSheetId="2">#REF!</definedName>
    <definedName name="carville_case" localSheetId="6">#REF!</definedName>
    <definedName name="carville_case">#REF!</definedName>
    <definedName name="case" localSheetId="2">#REF!</definedName>
    <definedName name="case" localSheetId="6">#REF!</definedName>
    <definedName name="case">#REF!</definedName>
    <definedName name="CATEGORY_HEADER" localSheetId="2">#REF!</definedName>
    <definedName name="CATEGORY_HEADER">#REF!</definedName>
    <definedName name="CC" localSheetId="2">#REF!</definedName>
    <definedName name="CC">#REF!</definedName>
    <definedName name="CC_2" localSheetId="2">#REF!</definedName>
    <definedName name="CC_2">#REF!</definedName>
    <definedName name="CF_10" localSheetId="2">#REF!</definedName>
    <definedName name="CF_10">#REF!</definedName>
    <definedName name="CF_20" localSheetId="2">#REF!</definedName>
    <definedName name="CF_20">#REF!</definedName>
    <definedName name="CF_30" localSheetId="2">#REF!</definedName>
    <definedName name="CF_30">#REF!</definedName>
    <definedName name="CF_LeasePmt">#REF!</definedName>
    <definedName name="CH_LeasePmt">#REF!</definedName>
    <definedName name="CHANGE" localSheetId="2">#REF!</definedName>
    <definedName name="CHANGE" localSheetId="6">#REF!</definedName>
    <definedName name="CHANGE">#REF!</definedName>
    <definedName name="COMGENLIAB" localSheetId="2">#REF!</definedName>
    <definedName name="COMGENLIAB">#REF!</definedName>
    <definedName name="COMM_L_MONTHS" localSheetId="2">#REF!</definedName>
    <definedName name="COMM_L_MONTHS">#REF!</definedName>
    <definedName name="CommFee3rdParty" localSheetId="2">#REF!</definedName>
    <definedName name="CommFee3rdParty">#REF!</definedName>
    <definedName name="Company_name" localSheetId="2">#REF!</definedName>
    <definedName name="Company_name">#REF!</definedName>
    <definedName name="ComProg" localSheetId="2">#REF!</definedName>
    <definedName name="ComProg" localSheetId="6">#REF!</definedName>
    <definedName name="ComProg">#REF!</definedName>
    <definedName name="COST15" localSheetId="2">#REF!</definedName>
    <definedName name="COST15" localSheetId="6">#REF!</definedName>
    <definedName name="COST15">#REF!</definedName>
    <definedName name="COST30" localSheetId="2">#REF!</definedName>
    <definedName name="COST30">#REF!</definedName>
    <definedName name="CPI">#REF!</definedName>
    <definedName name="CRATE" localSheetId="2">#REF!</definedName>
    <definedName name="CRATE" localSheetId="6">#REF!</definedName>
    <definedName name="CRATE">#REF!</definedName>
    <definedName name="CSHARE" localSheetId="2">#REF!</definedName>
    <definedName name="CSHARE">#REF!</definedName>
    <definedName name="CURVE" localSheetId="2">#REF!</definedName>
    <definedName name="CURVE">#REF!</definedName>
    <definedName name="CV" localSheetId="2">#REF!</definedName>
    <definedName name="CV">#REF!</definedName>
    <definedName name="CV_2" localSheetId="2">#REF!</definedName>
    <definedName name="CV_2">#REF!</definedName>
    <definedName name="D" localSheetId="2">#REF!</definedName>
    <definedName name="D">#REF!</definedName>
    <definedName name="daf" localSheetId="2">#REF!</definedName>
    <definedName name="daf">#REF!</definedName>
    <definedName name="DATA_01" localSheetId="2" hidden="1">#REF!</definedName>
    <definedName name="DATA_01" hidden="1">#REF!</definedName>
    <definedName name="DATA_02" localSheetId="2" hidden="1">#REF!</definedName>
    <definedName name="DATA_02" hidden="1">#REF!</definedName>
    <definedName name="DATA_03" localSheetId="2" hidden="1">#REF!</definedName>
    <definedName name="DATA_03" hidden="1">#REF!</definedName>
    <definedName name="DATA_04" localSheetId="2" hidden="1">#REF!</definedName>
    <definedName name="DATA_04" hidden="1">#REF!</definedName>
    <definedName name="DATA_05" localSheetId="2" hidden="1">#REF!</definedName>
    <definedName name="DATA_05" hidden="1">#REF!</definedName>
    <definedName name="DATA_06" localSheetId="2" hidden="1">#REF!</definedName>
    <definedName name="DATA_06" hidden="1">#REF!</definedName>
    <definedName name="DATA_07" localSheetId="2" hidden="1">#REF!</definedName>
    <definedName name="DATA_07" hidden="1">#REF!</definedName>
    <definedName name="DATA_08" localSheetId="2" hidden="1">#REF!</definedName>
    <definedName name="DATA_08" hidden="1">#REF!</definedName>
    <definedName name="_xlnm.Database" localSheetId="2">#REF!</definedName>
    <definedName name="_xlnm.Database">#REF!</definedName>
    <definedName name="Database_MI" localSheetId="2">#REF!</definedName>
    <definedName name="Database_MI">#REF!</definedName>
    <definedName name="date">#REF!</definedName>
    <definedName name="DEBT" localSheetId="2">#REF!</definedName>
    <definedName name="DEBT" localSheetId="6">#REF!</definedName>
    <definedName name="DEBT">#REF!</definedName>
    <definedName name="DECDATA?" localSheetId="2">#REF!</definedName>
    <definedName name="DECDATA?">#REF!</definedName>
    <definedName name="Delta3rdParty" localSheetId="2">#REF!</definedName>
    <definedName name="Delta3rdParty">#REF!</definedName>
    <definedName name="DepCase">#REF!</definedName>
    <definedName name="DEPINP" localSheetId="2">#REF!</definedName>
    <definedName name="DEPINP" localSheetId="6">#REF!</definedName>
    <definedName name="DEPINP">#REF!</definedName>
    <definedName name="DEPMETH" localSheetId="2">#REF!</definedName>
    <definedName name="DEPMETH">#REF!</definedName>
    <definedName name="DEPR" localSheetId="2">#REF!</definedName>
    <definedName name="DEPR">#REF!</definedName>
    <definedName name="DEPTABLE" localSheetId="2">#REF!</definedName>
    <definedName name="DEPTABLE">#REF!</definedName>
    <definedName name="DIR_ACCESS" localSheetId="2">#REF!</definedName>
    <definedName name="DIR_ACCESS">#REF!</definedName>
    <definedName name="DISPATCH" localSheetId="2">#REF!</definedName>
    <definedName name="DISPATCH">#REF!</definedName>
    <definedName name="DISTRIBUTORS" localSheetId="2">#REF!</definedName>
    <definedName name="DISTRIBUTORS">#REF!</definedName>
    <definedName name="DMPGT" localSheetId="2">#REF!</definedName>
    <definedName name="DMPGT">#REF!</definedName>
    <definedName name="DP" localSheetId="2">#REF!</definedName>
    <definedName name="DP">#REF!</definedName>
    <definedName name="DP_2" localSheetId="2">#REF!</definedName>
    <definedName name="DP_2">#REF!</definedName>
    <definedName name="dr" localSheetId="2">#REF!</definedName>
    <definedName name="dr">#REF!</definedName>
    <definedName name="DRATE" localSheetId="2">#REF!</definedName>
    <definedName name="DRATE">#REF!</definedName>
    <definedName name="DSHARE" localSheetId="2">#REF!</definedName>
    <definedName name="DSHARE">#REF!</definedName>
    <definedName name="E" localSheetId="2">#REF!</definedName>
    <definedName name="E">#REF!</definedName>
    <definedName name="ECADEBT" localSheetId="2">#REF!</definedName>
    <definedName name="ECADEBT">#REF!</definedName>
    <definedName name="EFF" localSheetId="2">#REF!</definedName>
    <definedName name="EFF">#REF!</definedName>
    <definedName name="ELECTRIC1" localSheetId="2">#REF!</definedName>
    <definedName name="ELECTRIC1">#REF!</definedName>
    <definedName name="ELECTRIC2" localSheetId="2">#REF!</definedName>
    <definedName name="ELECTRIC2">#REF!</definedName>
    <definedName name="en">#REF!</definedName>
    <definedName name="env" localSheetId="2">#REF!</definedName>
    <definedName name="env" localSheetId="6">#REF!</definedName>
    <definedName name="env">#REF!</definedName>
    <definedName name="EQ1_" localSheetId="2">#REF!</definedName>
    <definedName name="EQ1_">#REF!</definedName>
    <definedName name="EQ2_" localSheetId="2">#REF!</definedName>
    <definedName name="EQ2_">#REF!</definedName>
    <definedName name="EQAFUDC" localSheetId="2">#REF!</definedName>
    <definedName name="EQAFUDC">#REF!</definedName>
    <definedName name="EqLoan3rdParty" localSheetId="2">#REF!</definedName>
    <definedName name="EqLoan3rdParty">#REF!</definedName>
    <definedName name="EQUITY" localSheetId="2">#REF!</definedName>
    <definedName name="EQUITY" localSheetId="6">#REF!</definedName>
    <definedName name="EQUITY">#REF!</definedName>
    <definedName name="EquityOpt3rdParty" localSheetId="2">#REF!</definedName>
    <definedName name="EquityOpt3rdParty" localSheetId="6">#REF!</definedName>
    <definedName name="EquityOpt3rdParty">#REF!</definedName>
    <definedName name="EquivLease" localSheetId="2">#REF!</definedName>
    <definedName name="EquivLease" localSheetId="6">#REF!</definedName>
    <definedName name="EquivLease">#REF!</definedName>
    <definedName name="Excel_BuiltIn_Print_Titles_2" localSheetId="2">#REF!</definedName>
    <definedName name="Excel_BuiltIn_Print_Titles_2" localSheetId="6">#REF!</definedName>
    <definedName name="Excel_BuiltIn_Print_Titles_2">#REF!</definedName>
    <definedName name="ExchangeRt" localSheetId="2">#REF!</definedName>
    <definedName name="ExchangeRt">#REF!</definedName>
    <definedName name="F" localSheetId="2">#REF!</definedName>
    <definedName name="F">#REF!</definedName>
    <definedName name="FEBDATA?" localSheetId="2">#REF!</definedName>
    <definedName name="FEBDATA?">#REF!</definedName>
    <definedName name="FEDTAX" localSheetId="2">#REF!</definedName>
    <definedName name="FEDTAX">#REF!</definedName>
    <definedName name="FILE" localSheetId="2">#REF!</definedName>
    <definedName name="FILE">#REF!</definedName>
    <definedName name="FINANCE" localSheetId="2">#REF!</definedName>
    <definedName name="FINANCE">#REF!</definedName>
    <definedName name="Firm">#REF!</definedName>
    <definedName name="Fixed_costs" localSheetId="2">#REF!</definedName>
    <definedName name="Fixed_costs" localSheetId="6">#REF!</definedName>
    <definedName name="Fixed_costs">#REF!</definedName>
    <definedName name="FOOT1" localSheetId="2">#REF!</definedName>
    <definedName name="FOOT1">#REF!</definedName>
    <definedName name="FOOT2" localSheetId="2">#REF!</definedName>
    <definedName name="FOOT2">#REF!</definedName>
    <definedName name="FOOT3" localSheetId="2">#REF!</definedName>
    <definedName name="FOOT3">#REF!</definedName>
    <definedName name="FOOT4" localSheetId="2">#REF!</definedName>
    <definedName name="FOOT4">#REF!</definedName>
    <definedName name="fr" localSheetId="2">#REF!</definedName>
    <definedName name="fr" localSheetId="6">#REF!</definedName>
    <definedName name="fr">#REF!</definedName>
    <definedName name="FYMY" localSheetId="2">#REF!</definedName>
    <definedName name="FYMY" localSheetId="6">#REF!</definedName>
    <definedName name="FYMY">#REF!</definedName>
    <definedName name="Gas" localSheetId="2">#REF!</definedName>
    <definedName name="Gas">#REF!</definedName>
    <definedName name="Gross_margin" localSheetId="2">#REF!</definedName>
    <definedName name="Gross_margin">#REF!</definedName>
    <definedName name="HB" localSheetId="2">#REF!</definedName>
    <definedName name="HB">#REF!</definedName>
    <definedName name="HB_2" localSheetId="2">#REF!</definedName>
    <definedName name="HB_2">#REF!</definedName>
    <definedName name="HEAD1" localSheetId="2">#REF!</definedName>
    <definedName name="HEAD1">#REF!</definedName>
    <definedName name="IGT" localSheetId="2">#REF!</definedName>
    <definedName name="IGT">#REF!</definedName>
    <definedName name="INCREGRAPH" localSheetId="2">#REF!</definedName>
    <definedName name="INCREGRAPH">#REF!</definedName>
    <definedName name="INCREM" localSheetId="2">#REF!</definedName>
    <definedName name="INCREM">#REF!</definedName>
    <definedName name="INFLATN" localSheetId="2">#REF!</definedName>
    <definedName name="INFLATN">#REF!</definedName>
    <definedName name="INPUT1">#REF!</definedName>
    <definedName name="Inputs" localSheetId="2">#REF!</definedName>
    <definedName name="Inputs" localSheetId="6">#REF!</definedName>
    <definedName name="Inputs">#REF!</definedName>
    <definedName name="INPUTS2">#REF!</definedName>
    <definedName name="INPUTS3">#REF!</definedName>
    <definedName name="INPUTS4">#REF!</definedName>
    <definedName name="INPUTS5">#REF!</definedName>
    <definedName name="INPUTS6">#REF!</definedName>
    <definedName name="IntroPrintArea" localSheetId="2" hidden="1">#REF!</definedName>
    <definedName name="IntroPrintArea" localSheetId="6" hidden="1">#REF!</definedName>
    <definedName name="IntroPrintArea" hidden="1">#REF!</definedName>
    <definedName name="ip" localSheetId="2">#REF!</definedName>
    <definedName name="ip" localSheetId="6">#REF!</definedName>
    <definedName name="ip">#REF!</definedName>
    <definedName name="IRV4_C" localSheetId="2">#REF!</definedName>
    <definedName name="IRV4_C" localSheetId="6">#REF!</definedName>
    <definedName name="IRV4_C">#REF!</definedName>
    <definedName name="IRV4_G" localSheetId="2">#REF!</definedName>
    <definedName name="IRV4_G">#REF!</definedName>
    <definedName name="ISD" localSheetId="2">#REF!</definedName>
    <definedName name="ISD">#REF!</definedName>
    <definedName name="JANDATA?" localSheetId="2">#REF!</definedName>
    <definedName name="JANDATA?">#REF!</definedName>
    <definedName name="JULDATA?" localSheetId="2">#REF!</definedName>
    <definedName name="JULDATA?">#REF!</definedName>
    <definedName name="JUNDATA?" localSheetId="2">#REF!</definedName>
    <definedName name="JUNDATA?">#REF!</definedName>
    <definedName name="KeTOLLPERC1">#REF!</definedName>
    <definedName name="KeTOLLPERC2">#REF!</definedName>
    <definedName name="LeaseLookups">#REF!</definedName>
    <definedName name="LeaseMonthly" localSheetId="2">#REF!</definedName>
    <definedName name="LeaseMonthly" localSheetId="6">#REF!</definedName>
    <definedName name="LeaseMonthly">#REF!</definedName>
    <definedName name="LeaseRunYN">#REF!</definedName>
    <definedName name="LeaseYrFraction" localSheetId="2">#REF!</definedName>
    <definedName name="LeaseYrFraction" localSheetId="6">#REF!</definedName>
    <definedName name="LeaseYrFraction">#REF!</definedName>
    <definedName name="Leasing" localSheetId="2">#REF!</definedName>
    <definedName name="Leasing" localSheetId="6">#REF!</definedName>
    <definedName name="Leasing">#REF!</definedName>
    <definedName name="light">SUM(#REF!,#REF!)</definedName>
    <definedName name="LOAD" localSheetId="2">#REF!</definedName>
    <definedName name="LOAD" localSheetId="6">#REF!</definedName>
    <definedName name="LOAD">#REF!</definedName>
    <definedName name="Locator" localSheetId="6">#REF!</definedName>
    <definedName name="Locator">#REF!</definedName>
    <definedName name="Look1Area" localSheetId="2">#REF!</definedName>
    <definedName name="Look1Area">#REF!</definedName>
    <definedName name="Look2Area" localSheetId="2">#REF!</definedName>
    <definedName name="Look2Area">#REF!</definedName>
    <definedName name="Look3Area" localSheetId="2">#REF!</definedName>
    <definedName name="Look3Area">#REF!</definedName>
    <definedName name="Look4Area" localSheetId="2">#REF!</definedName>
    <definedName name="Look4Area">#REF!</definedName>
    <definedName name="Look5Area" localSheetId="2">#REF!</definedName>
    <definedName name="Look5Area">#REF!</definedName>
    <definedName name="lp">#REF!</definedName>
    <definedName name="lstMetrics">OFFSET(#REF!,0,0,COUNTA(#REF!))</definedName>
    <definedName name="lstYears">OFFSET(#REF!,0,1,1,COUNTA(#REF!)-1)</definedName>
    <definedName name="MARDATA?" localSheetId="2">#REF!</definedName>
    <definedName name="MARDATA?" localSheetId="6">#REF!</definedName>
    <definedName name="MARDATA?">#REF!</definedName>
    <definedName name="MAYDATA?" localSheetId="2">#REF!</definedName>
    <definedName name="MAYDATA?">#REF!</definedName>
    <definedName name="MENU" localSheetId="2">#REF!</definedName>
    <definedName name="MENU">#REF!</definedName>
    <definedName name="MENU1" localSheetId="2">#REF!</definedName>
    <definedName name="MENU1">#REF!</definedName>
    <definedName name="MENU2" localSheetId="2">#REF!</definedName>
    <definedName name="MENU2">#REF!</definedName>
    <definedName name="MENU2A" localSheetId="2">#REF!</definedName>
    <definedName name="MENU2A">#REF!</definedName>
    <definedName name="MENU3" localSheetId="2">#REF!</definedName>
    <definedName name="MENU3">#REF!</definedName>
    <definedName name="MILLIONS" localSheetId="2">#REF!</definedName>
    <definedName name="MILLIONS">#REF!</definedName>
    <definedName name="MiniPermPBYN">#REF!</definedName>
    <definedName name="MiniPermYN">#REF!</definedName>
    <definedName name="MMLB_SO_DECEMBE" localSheetId="2">#REF!</definedName>
    <definedName name="MMLB_SO_DECEMBE" localSheetId="6">#REF!</definedName>
    <definedName name="MMLB_SO_DECEMBE">#REF!</definedName>
    <definedName name="MMLB_SO_FEBRUAR" localSheetId="2">#REF!</definedName>
    <definedName name="MMLB_SO_FEBRUAR">#REF!</definedName>
    <definedName name="MMLB_SO_JANUARY" localSheetId="2">#REF!</definedName>
    <definedName name="MMLB_SO_JANUARY">#REF!</definedName>
    <definedName name="MMLB_SO_NOVEMBE" localSheetId="2">#REF!</definedName>
    <definedName name="MMLB_SO_NOVEMBE">#REF!</definedName>
    <definedName name="MMLB_SO_OCTOBER" localSheetId="2">#REF!</definedName>
    <definedName name="MMLB_SO_OCTOBER">#REF!</definedName>
    <definedName name="MMLB_SO_SEPTEMB" localSheetId="2">#REF!</definedName>
    <definedName name="MMLB_SO_SEPTEMB">#REF!</definedName>
    <definedName name="MMLB_SOLD_ANNUA" localSheetId="2">#REF!</definedName>
    <definedName name="MMLB_SOLD_ANNUA">#REF!</definedName>
    <definedName name="MMLB_SOLD_APRIL" localSheetId="2">#REF!</definedName>
    <definedName name="MMLB_SOLD_APRIL">#REF!</definedName>
    <definedName name="MMLB_SOLD_AUGUS" localSheetId="2">#REF!</definedName>
    <definedName name="MMLB_SOLD_AUGUS">#REF!</definedName>
    <definedName name="MMLB_SOLD_JULY" localSheetId="2">#REF!</definedName>
    <definedName name="MMLB_SOLD_JULY">#REF!</definedName>
    <definedName name="MMLB_SOLD_JUNE" localSheetId="2">#REF!</definedName>
    <definedName name="MMLB_SOLD_JUNE">#REF!</definedName>
    <definedName name="MMLB_SOLD_MARCH" localSheetId="2">#REF!</definedName>
    <definedName name="MMLB_SOLD_MARCH">#REF!</definedName>
    <definedName name="MMLB_SOLD_MAY" localSheetId="2">#REF!</definedName>
    <definedName name="MMLB_SOLD_MAY">#REF!</definedName>
    <definedName name="MonthlyDiscRate" localSheetId="2">#REF!</definedName>
    <definedName name="MonthlyDiscRate">#REF!</definedName>
    <definedName name="MORE" localSheetId="2">#REF!</definedName>
    <definedName name="MORE">#REF!</definedName>
    <definedName name="MSG_CELL" localSheetId="2">#REF!</definedName>
    <definedName name="MSG_CELL">#REF!</definedName>
    <definedName name="MSG_CELL2" localSheetId="2">#REF!</definedName>
    <definedName name="MSG_CELL2">#REF!</definedName>
    <definedName name="MUNI" localSheetId="2">#REF!</definedName>
    <definedName name="MUNI">#REF!</definedName>
    <definedName name="N_RET10" localSheetId="2">#REF!</definedName>
    <definedName name="N_RET10">#REF!</definedName>
    <definedName name="N_RET20" localSheetId="2">#REF!</definedName>
    <definedName name="N_RET20">#REF!</definedName>
    <definedName name="N_RET30" localSheetId="2">#REF!</definedName>
    <definedName name="N_RET30">#REF!</definedName>
    <definedName name="NAME" localSheetId="2">#REF!</definedName>
    <definedName name="NAME">#REF!</definedName>
    <definedName name="NAME2" localSheetId="2">#REF!</definedName>
    <definedName name="NAME2">#REF!</definedName>
    <definedName name="Net_Capacity">#REF!</definedName>
    <definedName name="Net_profit" localSheetId="2">#REF!</definedName>
    <definedName name="Net_profit" localSheetId="6">#REF!</definedName>
    <definedName name="Net_profit">#REF!</definedName>
    <definedName name="NetCapacityU3">#REF!</definedName>
    <definedName name="New_Plants_Switch">#REF!</definedName>
    <definedName name="NH3Slip1">#REF!</definedName>
    <definedName name="NH3Slip2">#REF!</definedName>
    <definedName name="NLGT" localSheetId="2">#REF!</definedName>
    <definedName name="NLGT" localSheetId="6">#REF!</definedName>
    <definedName name="NLGT">#REF!</definedName>
    <definedName name="NMWH_ANNUAL" localSheetId="2">#REF!</definedName>
    <definedName name="NMWH_ANNUAL">#REF!</definedName>
    <definedName name="NMWH_APRIL" localSheetId="2">#REF!</definedName>
    <definedName name="NMWH_APRIL">#REF!</definedName>
    <definedName name="NMWH_AUGUST" localSheetId="2">#REF!</definedName>
    <definedName name="NMWH_AUGUST">#REF!</definedName>
    <definedName name="NMWH_DECEMBER" localSheetId="2">#REF!</definedName>
    <definedName name="NMWH_DECEMBER">#REF!</definedName>
    <definedName name="NMWH_FEBRUARY" localSheetId="2">#REF!</definedName>
    <definedName name="NMWH_FEBRUARY">#REF!</definedName>
    <definedName name="NMWH_JANUARY" localSheetId="2">#REF!</definedName>
    <definedName name="NMWH_JANUARY">#REF!</definedName>
    <definedName name="NMWH_JULY" localSheetId="2">#REF!</definedName>
    <definedName name="NMWH_JULY">#REF!</definedName>
    <definedName name="NMWH_JUNE" localSheetId="2">#REF!</definedName>
    <definedName name="NMWH_JUNE">#REF!</definedName>
    <definedName name="NMWH_MARCH" localSheetId="2">#REF!</definedName>
    <definedName name="NMWH_MARCH">#REF!</definedName>
    <definedName name="NMWH_MAY" localSheetId="2">#REF!</definedName>
    <definedName name="NMWH_MAY">#REF!</definedName>
    <definedName name="NMWH_NOVEMBER" localSheetId="2">#REF!</definedName>
    <definedName name="NMWH_NOVEMBER">#REF!</definedName>
    <definedName name="NMWH_OCTOBER" localSheetId="2">#REF!</definedName>
    <definedName name="NMWH_OCTOBER">#REF!</definedName>
    <definedName name="NMWH_SEPTEMBER" localSheetId="2">#REF!</definedName>
    <definedName name="NMWH_SEPTEMBER">#REF!</definedName>
    <definedName name="NoUnits">#REF!</definedName>
    <definedName name="NOVDATA?" localSheetId="2">#REF!</definedName>
    <definedName name="NOVDATA?" localSheetId="6">#REF!</definedName>
    <definedName name="NOVDATA?">#REF!</definedName>
    <definedName name="NOx_MBtu1">#REF!</definedName>
    <definedName name="NOx_MBtu2">#REF!</definedName>
    <definedName name="NOxConvEffy2">#REF!</definedName>
    <definedName name="NOxpMB1">#REF!</definedName>
    <definedName name="NOxpMB2" localSheetId="2">#REF!</definedName>
    <definedName name="NOxpMB2" localSheetId="6">#REF!</definedName>
    <definedName name="NOxpMB2">#REF!</definedName>
    <definedName name="NOxUncontNorm1">#REF!</definedName>
    <definedName name="NOxUncontNorm2">#REF!</definedName>
    <definedName name="NPV_of_Build_Option" localSheetId="2">#REF!</definedName>
    <definedName name="NPV_of_Build_Option" localSheetId="6">#REF!</definedName>
    <definedName name="NPV_of_Build_Option">#REF!</definedName>
    <definedName name="OANDM" localSheetId="2">#REF!</definedName>
    <definedName name="OANDM" localSheetId="6">#REF!</definedName>
    <definedName name="OANDM">#REF!</definedName>
    <definedName name="OCTDATA?" localSheetId="2">#REF!</definedName>
    <definedName name="OCTDATA?">#REF!</definedName>
    <definedName name="ODEBT" localSheetId="2">#REF!</definedName>
    <definedName name="ODEBT">#REF!</definedName>
    <definedName name="old_1" hidden="1">#REF!</definedName>
    <definedName name="OpDateU3">#REF!</definedName>
    <definedName name="OpDateU4">#REF!</definedName>
    <definedName name="OPEXP" localSheetId="2">#REF!</definedName>
    <definedName name="OPEXP" localSheetId="6">#REF!</definedName>
    <definedName name="OPEXP">#REF!</definedName>
    <definedName name="Other_1" localSheetId="2">#REF!</definedName>
    <definedName name="Other_1">#REF!</definedName>
    <definedName name="Other_2" localSheetId="2">#REF!</definedName>
    <definedName name="Other_2">#REF!</definedName>
    <definedName name="Other_3" localSheetId="2">#REF!</definedName>
    <definedName name="Other_3">#REF!</definedName>
    <definedName name="Other_4" localSheetId="2">#REF!</definedName>
    <definedName name="Other_4">#REF!</definedName>
    <definedName name="Other_5" localSheetId="2">#REF!</definedName>
    <definedName name="Other_5">#REF!</definedName>
    <definedName name="Other_6" localSheetId="2">#REF!</definedName>
    <definedName name="Other_6">#REF!</definedName>
    <definedName name="OVERVIEW" localSheetId="2">#REF!</definedName>
    <definedName name="OVERVIEW">#REF!</definedName>
    <definedName name="PAGE_NUMBERS" localSheetId="2">#REF!</definedName>
    <definedName name="PAGE_NUMBERS">#REF!</definedName>
    <definedName name="PAGE_STRING" localSheetId="2">#REF!</definedName>
    <definedName name="PAGE_STRING">#REF!</definedName>
    <definedName name="PARASITIC">#REF!</definedName>
    <definedName name="Party3Equity" localSheetId="2">#REF!</definedName>
    <definedName name="Party3Equity" localSheetId="6">#REF!</definedName>
    <definedName name="Party3Equity">#REF!</definedName>
    <definedName name="PB" localSheetId="2">#REF!</definedName>
    <definedName name="PB" localSheetId="6">#REF!</definedName>
    <definedName name="PB">#REF!</definedName>
    <definedName name="PB_2" localSheetId="2">#REF!</definedName>
    <definedName name="PB_2">#REF!</definedName>
    <definedName name="PctEquity3rdParty" localSheetId="2">#REF!</definedName>
    <definedName name="PctEquity3rdParty">#REF!</definedName>
    <definedName name="PERFORM15" localSheetId="2">#REF!</definedName>
    <definedName name="PERFORM15">#REF!</definedName>
    <definedName name="PERFORM30" localSheetId="2">#REF!</definedName>
    <definedName name="PERFORM30">#REF!</definedName>
    <definedName name="period1">#REF!</definedName>
    <definedName name="period2">#REF!</definedName>
    <definedName name="period3">#REF!</definedName>
    <definedName name="PERKW" localSheetId="2">#REF!</definedName>
    <definedName name="PERKW" localSheetId="6">#REF!</definedName>
    <definedName name="PERKW">#REF!</definedName>
    <definedName name="PIND" localSheetId="2">#REF!</definedName>
    <definedName name="PIND">#REF!</definedName>
    <definedName name="PLANT" localSheetId="2">#REF!</definedName>
    <definedName name="PLANT">#REF!</definedName>
    <definedName name="ppi">#REF!</definedName>
    <definedName name="PR_Factor" localSheetId="2">#REF!</definedName>
    <definedName name="PR_Factor" localSheetId="6">#REF!</definedName>
    <definedName name="PR_Factor">#REF!</definedName>
    <definedName name="PRATE" localSheetId="2">#REF!</definedName>
    <definedName name="PRATE">#REF!</definedName>
    <definedName name="PresentationNormalA4" localSheetId="2">#REF!</definedName>
    <definedName name="PresentationNormalA4">#REF!</definedName>
    <definedName name="PRICEV" localSheetId="2">#REF!</definedName>
    <definedName name="PRICEV">#REF!</definedName>
    <definedName name="PRINT" localSheetId="2">#REF!</definedName>
    <definedName name="PRINT">#REF!</definedName>
    <definedName name="_xlnm.Print_Area" localSheetId="8">#REF!</definedName>
    <definedName name="_xlnm.Print_Area" localSheetId="2">#REF!</definedName>
    <definedName name="_xlnm.Print_Area" localSheetId="5">'7 - Historical IQ MF Partcptn'!$A$1:$S$40</definedName>
    <definedName name="_xlnm.Print_Area" localSheetId="7">#REF!</definedName>
    <definedName name="_xlnm.Print_Area">#REF!</definedName>
    <definedName name="PRINT_AREA_MI" localSheetId="8">#REF!</definedName>
    <definedName name="PRINT_AREA_MI" localSheetId="2">#REF!</definedName>
    <definedName name="PRINT_AREA_MI" localSheetId="7">#REF!</definedName>
    <definedName name="PRINT_AREA_MI">#REF!</definedName>
    <definedName name="PRINT_CATEGS" localSheetId="2">#REF!</definedName>
    <definedName name="PRINT_CATEGS">#REF!</definedName>
    <definedName name="PRINT_LABOR" localSheetId="2">#REF!</definedName>
    <definedName name="PRINT_LABOR">#REF!</definedName>
    <definedName name="PRINT_SUMMARY" localSheetId="2">#REF!</definedName>
    <definedName name="PRINT_SUMMARY">#REF!</definedName>
    <definedName name="_xlnm.Print_Titles" localSheetId="2">#REF!</definedName>
    <definedName name="_xlnm.Print_Titles">#REF!</definedName>
    <definedName name="Pro_Rata_Factor" localSheetId="2">#REF!</definedName>
    <definedName name="Pro_Rata_Factor">#REF!</definedName>
    <definedName name="PRODUCTION" localSheetId="2">#REF!</definedName>
    <definedName name="PRODUCTION">#REF!</definedName>
    <definedName name="PROFORMA" localSheetId="2">#REF!</definedName>
    <definedName name="PROFORMA">#REF!</definedName>
    <definedName name="PROFORQ" localSheetId="2">#REF!</definedName>
    <definedName name="PROFORQ">#REF!</definedName>
    <definedName name="PROJCOSTS" localSheetId="2">#REF!</definedName>
    <definedName name="PROJCOSTS">#REF!</definedName>
    <definedName name="PROJECT_NAME" localSheetId="2">#REF!</definedName>
    <definedName name="PROJECT_NAME">#REF!</definedName>
    <definedName name="ProjectCostU3">#REF!</definedName>
    <definedName name="ProjectName">#REF!</definedName>
    <definedName name="PROP" localSheetId="8">#REF!</definedName>
    <definedName name="PROP" localSheetId="2">#REF!</definedName>
    <definedName name="PROP" localSheetId="6">#REF!</definedName>
    <definedName name="PROP" localSheetId="7">#REF!</definedName>
    <definedName name="PROP">#REF!</definedName>
    <definedName name="PROPTAX" localSheetId="2">#REF!</definedName>
    <definedName name="PROPTAX">#REF!</definedName>
    <definedName name="PSHARE" localSheetId="2">#REF!</definedName>
    <definedName name="PSHARE">#REF!</definedName>
    <definedName name="Ptas" localSheetId="2">#REF!</definedName>
    <definedName name="Ptas">#REF!</definedName>
    <definedName name="PTNR_RET10" localSheetId="2">#REF!</definedName>
    <definedName name="PTNR_RET10">#REF!</definedName>
    <definedName name="PTNR_RET20" localSheetId="2">#REF!</definedName>
    <definedName name="PTNR_RET20">#REF!</definedName>
    <definedName name="PTNR_RET30" localSheetId="2">#REF!</definedName>
    <definedName name="PTNR_RET30">#REF!</definedName>
    <definedName name="PV" localSheetId="2">#REF!</definedName>
    <definedName name="PV">#REF!</definedName>
    <definedName name="PVRR" localSheetId="2">#REF!</definedName>
    <definedName name="PVRR">#REF!</definedName>
    <definedName name="QUESTIONS" localSheetId="2">#REF!</definedName>
    <definedName name="QUESTIONS">#REF!</definedName>
    <definedName name="R_RET10" localSheetId="2">#REF!</definedName>
    <definedName name="R_RET10">#REF!</definedName>
    <definedName name="R_Selected" localSheetId="2">#REF!</definedName>
    <definedName name="R_Selected">#REF!</definedName>
    <definedName name="R_TableArea" localSheetId="2">#REF!</definedName>
    <definedName name="R_TableArea">#REF!</definedName>
    <definedName name="R_TableHeading" localSheetId="2">#REF!</definedName>
    <definedName name="R_TableHeading">#REF!</definedName>
    <definedName name="R_TableRowsArea" localSheetId="2">#REF!</definedName>
    <definedName name="R_TableRowsArea">#REF!</definedName>
    <definedName name="R_TableTotals" localSheetId="2">#REF!</definedName>
    <definedName name="R_TableTotals">#REF!</definedName>
    <definedName name="RANGE" localSheetId="2">#REF!</definedName>
    <definedName name="RANGE">#REF!</definedName>
    <definedName name="RANGE1" localSheetId="2">#REF!</definedName>
    <definedName name="RANGE1">#REF!</definedName>
    <definedName name="rat" localSheetId="2">#REF!</definedName>
    <definedName name="rat">#REF!</definedName>
    <definedName name="RATES" localSheetId="2">#REF!</definedName>
    <definedName name="RATES">#REF!</definedName>
    <definedName name="REALWACC" localSheetId="2">#REF!</definedName>
    <definedName name="REALWACC">#REF!</definedName>
    <definedName name="Rent">#REF!</definedName>
    <definedName name="rent_a" localSheetId="8">#REF!</definedName>
    <definedName name="rent_a" localSheetId="2">#REF!</definedName>
    <definedName name="rent_a" localSheetId="6">#REF!</definedName>
    <definedName name="rent_a" localSheetId="7">#REF!</definedName>
    <definedName name="rent_a">#REF!</definedName>
    <definedName name="RES" localSheetId="2">#REF!</definedName>
    <definedName name="RES">#REF!</definedName>
    <definedName name="RESERVES" localSheetId="2">#REF!</definedName>
    <definedName name="RESERVES" localSheetId="6">#REF!</definedName>
    <definedName name="RESERVES">#REF!</definedName>
    <definedName name="ResProg" localSheetId="2">#REF!</definedName>
    <definedName name="ResProg" localSheetId="6">#REF!</definedName>
    <definedName name="ResProg">#REF!</definedName>
    <definedName name="REUNITS" localSheetId="2">#REF!</definedName>
    <definedName name="REUNITS" localSheetId="6">#REF!</definedName>
    <definedName name="REUNITS">#REF!</definedName>
    <definedName name="REUNITSTATUS" localSheetId="2">#REF!</definedName>
    <definedName name="REUNITSTATUS">#REF!</definedName>
    <definedName name="rev">#REF!</definedName>
    <definedName name="RG" localSheetId="2">#REF!</definedName>
    <definedName name="RG" localSheetId="6">#REF!</definedName>
    <definedName name="RG">#REF!</definedName>
    <definedName name="RG_2" localSheetId="2">#REF!</definedName>
    <definedName name="RG_2">#REF!</definedName>
    <definedName name="s">#REF!</definedName>
    <definedName name="Sales_price_unit" localSheetId="8">#REF!</definedName>
    <definedName name="Sales_price_unit" localSheetId="2">#REF!</definedName>
    <definedName name="Sales_price_unit" localSheetId="6">#REF!</definedName>
    <definedName name="Sales_price_unit" localSheetId="7">#REF!</definedName>
    <definedName name="Sales_price_unit">#REF!</definedName>
    <definedName name="Sales_volume_units" localSheetId="2">#REF!</definedName>
    <definedName name="Sales_volume_units">#REF!</definedName>
    <definedName name="SAN_JUAN_1" localSheetId="2">#REF!</definedName>
    <definedName name="SAN_JUAN_1">#REF!</definedName>
    <definedName name="SAVCOM" localSheetId="2">#REF!</definedName>
    <definedName name="SAVCOM">#REF!</definedName>
    <definedName name="SAVE" localSheetId="2">#REF!</definedName>
    <definedName name="SAVE">#REF!</definedName>
    <definedName name="SelectedYear">#REF!</definedName>
    <definedName name="SEPDATA?" localSheetId="2">#REF!</definedName>
    <definedName name="SEPDATA?">#REF!</definedName>
    <definedName name="SETUP_PRINT" localSheetId="2">#REF!</definedName>
    <definedName name="SETUP_PRINT">#REF!</definedName>
    <definedName name="SIGN" localSheetId="2">#REF!</definedName>
    <definedName name="SIGN">#REF!</definedName>
    <definedName name="SIX" localSheetId="2">#REF!</definedName>
    <definedName name="SIX">#REF!</definedName>
    <definedName name="SizingYN" localSheetId="2">#REF!</definedName>
    <definedName name="SizingYN">#REF!</definedName>
    <definedName name="SORT" localSheetId="2">#REF!</definedName>
    <definedName name="SORT">#REF!</definedName>
    <definedName name="SP_CNTRCT" localSheetId="2">#REF!</definedName>
    <definedName name="SP_CNTRCT">#REF!</definedName>
    <definedName name="SPEC_CONTRACT" localSheetId="2">#REF!</definedName>
    <definedName name="SPEC_CONTRACT">#REF!</definedName>
    <definedName name="SR" localSheetId="2">#REF!</definedName>
    <definedName name="SR">#REF!</definedName>
    <definedName name="SR_2" localSheetId="2">#REF!</definedName>
    <definedName name="SR_2">#REF!</definedName>
    <definedName name="Startup.Quarter" localSheetId="2">#REF!</definedName>
    <definedName name="Startup.Quarter">#REF!</definedName>
    <definedName name="startupper">#REF!</definedName>
    <definedName name="STATETAX" localSheetId="2">#REF!</definedName>
    <definedName name="STATETAX" localSheetId="6">#REF!</definedName>
    <definedName name="STATETAX">#REF!</definedName>
    <definedName name="STEAM" localSheetId="2">#REF!</definedName>
    <definedName name="STEAM">#REF!</definedName>
    <definedName name="STIF_Mo_Rate" localSheetId="2">#REF!</definedName>
    <definedName name="STIF_Mo_Rate">#REF!</definedName>
    <definedName name="sum" localSheetId="2">#REF!</definedName>
    <definedName name="sum">#REF!</definedName>
    <definedName name="SUMMARY">#REF!</definedName>
    <definedName name="SUNIT" localSheetId="8">#REF!</definedName>
    <definedName name="SUNIT" localSheetId="2">#REF!</definedName>
    <definedName name="SUNIT" localSheetId="6">#REF!</definedName>
    <definedName name="SUNIT" localSheetId="7">#REF!</definedName>
    <definedName name="SUNIT">#REF!</definedName>
    <definedName name="SupDebtU4">#REF!</definedName>
    <definedName name="SynthLeaseYN">#REF!</definedName>
    <definedName name="t">#REF!</definedName>
    <definedName name="T_DEBT" localSheetId="8">#REF!</definedName>
    <definedName name="T_DEBT" localSheetId="2">#REF!</definedName>
    <definedName name="T_DEBT" localSheetId="6">#REF!</definedName>
    <definedName name="T_DEBT" localSheetId="7">#REF!</definedName>
    <definedName name="T_DEBT">#REF!</definedName>
    <definedName name="T1_" localSheetId="2">#REF!</definedName>
    <definedName name="T1_">#REF!</definedName>
    <definedName name="T2_" localSheetId="2">#REF!</definedName>
    <definedName name="T2_">#REF!</definedName>
    <definedName name="T3_" localSheetId="2">#REF!</definedName>
    <definedName name="T3_">#REF!</definedName>
    <definedName name="T4_" localSheetId="2">#REF!</definedName>
    <definedName name="T4_">#REF!</definedName>
    <definedName name="TAX" localSheetId="2">#REF!</definedName>
    <definedName name="TAX">#REF!</definedName>
    <definedName name="TAXES" localSheetId="2">#REF!</definedName>
    <definedName name="TAXES">#REF!</definedName>
    <definedName name="TEMP1" localSheetId="2">#REF!</definedName>
    <definedName name="TEMP1">#REF!</definedName>
    <definedName name="TEMP2" localSheetId="2">#REF!</definedName>
    <definedName name="TEMP2">#REF!</definedName>
    <definedName name="TEMP3" localSheetId="2">#REF!</definedName>
    <definedName name="TEMP3">#REF!</definedName>
    <definedName name="TEMP4" localSheetId="2">#REF!</definedName>
    <definedName name="TEMP4">#REF!</definedName>
    <definedName name="TEMP5">#REF!</definedName>
    <definedName name="TEMP6">#REF!</definedName>
    <definedName name="TEMP8" localSheetId="2">#REF!</definedName>
    <definedName name="TEMP8" localSheetId="6">#REF!</definedName>
    <definedName name="TEMP8">#REF!</definedName>
    <definedName name="TemplatePrintArea" localSheetId="8">#REF!</definedName>
    <definedName name="TemplatePrintArea" localSheetId="2">#REF!</definedName>
    <definedName name="TemplatePrintArea" localSheetId="6">#REF!</definedName>
    <definedName name="TemplatePrintArea" localSheetId="7">#REF!</definedName>
    <definedName name="TemplatePrintArea">#REF!</definedName>
    <definedName name="test" localSheetId="2">#REF!</definedName>
    <definedName name="test">#REF!</definedName>
    <definedName name="TestAdd">"Test RefersTo1"</definedName>
    <definedName name="Title">#REF!</definedName>
    <definedName name="titles" localSheetId="8">#REF!</definedName>
    <definedName name="titles" localSheetId="2">#REF!</definedName>
    <definedName name="titles" localSheetId="6">#REF!</definedName>
    <definedName name="titles" localSheetId="7">#REF!</definedName>
    <definedName name="titles">#REF!</definedName>
    <definedName name="titles_sec" localSheetId="2">#REF!</definedName>
    <definedName name="titles_sec">#REF!</definedName>
    <definedName name="TOLLPER2">#REF!</definedName>
    <definedName name="TOLLPERC1">#REF!</definedName>
    <definedName name="Total_fixed" localSheetId="8">#REF!</definedName>
    <definedName name="Total_fixed" localSheetId="2">#REF!</definedName>
    <definedName name="Total_fixed" localSheetId="6">#REF!</definedName>
    <definedName name="Total_fixed" localSheetId="7">#REF!</definedName>
    <definedName name="Total_fixed">#REF!</definedName>
    <definedName name="Total_Sales" localSheetId="2">#REF!</definedName>
    <definedName name="Total_Sales">#REF!</definedName>
    <definedName name="Total_variable" localSheetId="2">#REF!</definedName>
    <definedName name="Total_variable">#REF!</definedName>
    <definedName name="TOTINSURANCE" localSheetId="2">#REF!</definedName>
    <definedName name="TOTINSURANCE">#REF!</definedName>
    <definedName name="TrialEqLn3rdParty" localSheetId="2">#REF!</definedName>
    <definedName name="TrialEqLn3rdParty">#REF!</definedName>
    <definedName name="TXBASIS" localSheetId="2">#REF!</definedName>
    <definedName name="TXBASIS">#REF!</definedName>
    <definedName name="U1OutageWks">#REF!</definedName>
    <definedName name="U2OutageWks">#REF!</definedName>
    <definedName name="Unit_contrib_margin" localSheetId="2">#REF!</definedName>
    <definedName name="Unit_contrib_margin" localSheetId="6">#REF!</definedName>
    <definedName name="Unit_contrib_margin">#REF!</definedName>
    <definedName name="UNITS" localSheetId="2">#REF!</definedName>
    <definedName name="UNITS">#REF!</definedName>
    <definedName name="UNITSTATUS" localSheetId="2">#REF!</definedName>
    <definedName name="UNITSTATUS">#REF!</definedName>
    <definedName name="Variable_cost_unit" localSheetId="2">#REF!</definedName>
    <definedName name="Variable_cost_unit">#REF!</definedName>
    <definedName name="Variable_costs_unit" localSheetId="2">#REF!</definedName>
    <definedName name="Variable_costs_unit">#REF!</definedName>
    <definedName name="Variable_Unit_Cost" localSheetId="2">#REF!</definedName>
    <definedName name="Variable_Unit_Cost">#REF!</definedName>
    <definedName name="WACC" localSheetId="2">#REF!</definedName>
    <definedName name="WACC">#REF!</definedName>
    <definedName name="WACDEBT" localSheetId="2">#REF!</definedName>
    <definedName name="WACDEBT">#REF!</definedName>
    <definedName name="WACEQTY" localSheetId="2">#REF!</definedName>
    <definedName name="WACEQTY">#REF!</definedName>
    <definedName name="WC_10" localSheetId="2">#REF!</definedName>
    <definedName name="WC_10">#REF!</definedName>
    <definedName name="WC_20" localSheetId="2">#REF!</definedName>
    <definedName name="WC_20">#REF!</definedName>
    <definedName name="WC_30" localSheetId="2">#REF!</definedName>
    <definedName name="WC_30">#REF!</definedName>
    <definedName name="WGT" localSheetId="2">#REF!</definedName>
    <definedName name="WGT">#REF!</definedName>
    <definedName name="WHAT_PRINT" localSheetId="2">#REF!</definedName>
    <definedName name="WHAT_PRINT">#REF!</definedName>
    <definedName name="witness">#REF!</definedName>
    <definedName name="wp">#REF!</definedName>
    <definedName name="Years">#REF!</definedName>
    <definedName name="YP_ALL" localSheetId="8">#REF!</definedName>
    <definedName name="YP_ALL" localSheetId="2">#REF!</definedName>
    <definedName name="YP_ALL" localSheetId="6">#REF!</definedName>
    <definedName name="YP_ALL" localSheetId="7">#REF!</definedName>
    <definedName name="YP_ALL">#REF!</definedName>
    <definedName name="YP_STANDARD" localSheetId="2">#REF!</definedName>
    <definedName name="YP_STANDAR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8" l="1"/>
  <c r="B3" i="9"/>
  <c r="B3" i="7"/>
  <c r="H47" i="1" l="1"/>
  <c r="H39" i="1"/>
  <c r="H38" i="1"/>
  <c r="H37" i="1"/>
  <c r="H36" i="1"/>
  <c r="H34" i="1"/>
  <c r="H33" i="1"/>
  <c r="H32" i="1"/>
  <c r="H29" i="1"/>
  <c r="H28" i="1"/>
  <c r="H23" i="1"/>
  <c r="H22" i="1"/>
  <c r="H21" i="1"/>
  <c r="D25" i="1" l="1"/>
  <c r="E25" i="1"/>
  <c r="F25" i="1"/>
  <c r="D46" i="1"/>
  <c r="E46" i="1"/>
  <c r="F46" i="1"/>
  <c r="B3" i="6"/>
  <c r="L48" i="1"/>
  <c r="K48" i="1"/>
  <c r="J48" i="1"/>
  <c r="H48" i="1"/>
  <c r="D35" i="5"/>
  <c r="E34" i="5"/>
  <c r="E33" i="5"/>
  <c r="E32" i="5"/>
  <c r="C35" i="5"/>
  <c r="E35" i="5" s="1"/>
  <c r="C30" i="5"/>
  <c r="D28" i="5"/>
  <c r="D29" i="5" s="1"/>
  <c r="E29" i="5" s="1"/>
  <c r="E27" i="5"/>
  <c r="D27" i="5"/>
  <c r="E26" i="5"/>
  <c r="F24" i="5"/>
  <c r="E24" i="5"/>
  <c r="G24" i="5" s="1"/>
  <c r="D24" i="5"/>
  <c r="C24" i="5" s="1"/>
  <c r="G23" i="5"/>
  <c r="C23" i="5"/>
  <c r="G22" i="5"/>
  <c r="C22" i="5"/>
  <c r="G21" i="5"/>
  <c r="C21" i="5"/>
  <c r="F20" i="5"/>
  <c r="E20" i="5"/>
  <c r="D20" i="5"/>
  <c r="G19" i="5"/>
  <c r="C19" i="5"/>
  <c r="G18" i="5"/>
  <c r="C18" i="5"/>
  <c r="G17" i="5"/>
  <c r="C17" i="5"/>
  <c r="F16" i="5"/>
  <c r="D16" i="5"/>
  <c r="E16" i="5" s="1"/>
  <c r="G16" i="5" s="1"/>
  <c r="C16" i="5"/>
  <c r="E15" i="5"/>
  <c r="G15" i="5" s="1"/>
  <c r="G14" i="5"/>
  <c r="E14" i="5"/>
  <c r="E13" i="5"/>
  <c r="G13" i="5" s="1"/>
  <c r="F34" i="3"/>
  <c r="E34" i="3"/>
  <c r="G33" i="3"/>
  <c r="G32" i="3"/>
  <c r="G31" i="3"/>
  <c r="G30" i="3"/>
  <c r="D34" i="3"/>
  <c r="E29" i="3"/>
  <c r="D29" i="3"/>
  <c r="G28" i="3"/>
  <c r="G27" i="3"/>
  <c r="G26" i="3"/>
  <c r="F25" i="3"/>
  <c r="F29" i="3" s="1"/>
  <c r="E24" i="3"/>
  <c r="D24" i="3"/>
  <c r="G23" i="3"/>
  <c r="F22" i="3"/>
  <c r="G22" i="3" s="1"/>
  <c r="F21" i="3"/>
  <c r="G21" i="3" s="1"/>
  <c r="E20" i="3"/>
  <c r="F20" i="3" s="1"/>
  <c r="D20" i="3"/>
  <c r="G19" i="3"/>
  <c r="F19" i="3"/>
  <c r="F18" i="3"/>
  <c r="G18" i="3" s="1"/>
  <c r="F17" i="3"/>
  <c r="G17" i="3" s="1"/>
  <c r="C26" i="2"/>
  <c r="C19" i="2"/>
  <c r="L46" i="1"/>
  <c r="K46" i="1"/>
  <c r="J46" i="1"/>
  <c r="I46" i="1"/>
  <c r="H46" i="1"/>
  <c r="C46" i="1"/>
  <c r="K41" i="1"/>
  <c r="E41" i="1"/>
  <c r="D41" i="1"/>
  <c r="J35" i="1"/>
  <c r="I35" i="1"/>
  <c r="C35" i="1"/>
  <c r="K30" i="1"/>
  <c r="E30" i="1"/>
  <c r="D30" i="1"/>
  <c r="M29" i="1"/>
  <c r="G29" i="1"/>
  <c r="L30" i="1"/>
  <c r="J30" i="1"/>
  <c r="I30" i="1"/>
  <c r="G28" i="1"/>
  <c r="K26" i="1"/>
  <c r="E26" i="1"/>
  <c r="D26" i="1"/>
  <c r="C26" i="1"/>
  <c r="K25" i="1"/>
  <c r="K24" i="1"/>
  <c r="I24" i="1"/>
  <c r="E24" i="1"/>
  <c r="D24" i="1"/>
  <c r="L26" i="1"/>
  <c r="J26" i="1"/>
  <c r="I26" i="1"/>
  <c r="F26" i="1"/>
  <c r="L24" i="1"/>
  <c r="M22" i="1"/>
  <c r="I25" i="1"/>
  <c r="C24" i="1"/>
  <c r="B3" i="5"/>
  <c r="B3" i="4"/>
  <c r="B3" i="3"/>
  <c r="B3" i="2"/>
  <c r="M48" i="1" l="1"/>
  <c r="E49" i="1"/>
  <c r="D49" i="1"/>
  <c r="I48" i="1"/>
  <c r="G34" i="3"/>
  <c r="E28" i="5"/>
  <c r="C20" i="5"/>
  <c r="D30" i="5"/>
  <c r="E30" i="5" s="1"/>
  <c r="E31" i="5"/>
  <c r="G20" i="5"/>
  <c r="G25" i="3"/>
  <c r="G20" i="3"/>
  <c r="G29" i="3"/>
  <c r="F24" i="3"/>
  <c r="G24" i="3" s="1"/>
  <c r="C32" i="2"/>
  <c r="E32" i="2" s="1"/>
  <c r="C27" i="2"/>
  <c r="K49" i="1"/>
  <c r="F40" i="1"/>
  <c r="J24" i="1"/>
  <c r="G26" i="1"/>
  <c r="I40" i="1"/>
  <c r="I41" i="1" s="1"/>
  <c r="L25" i="1"/>
  <c r="F35" i="1"/>
  <c r="J40" i="1"/>
  <c r="J41" i="1" s="1"/>
  <c r="G21" i="1"/>
  <c r="L40" i="1"/>
  <c r="G22" i="1"/>
  <c r="F30" i="1"/>
  <c r="C40" i="1"/>
  <c r="J25" i="1"/>
  <c r="L35" i="1"/>
  <c r="H40" i="1"/>
  <c r="C30" i="1"/>
  <c r="F24" i="1"/>
  <c r="C25" i="1"/>
  <c r="G23" i="1"/>
  <c r="H35" i="1"/>
  <c r="I49" i="1" l="1"/>
  <c r="F41" i="1"/>
  <c r="F49" i="1" s="1"/>
  <c r="G40" i="1"/>
  <c r="J49" i="1"/>
  <c r="M40" i="1"/>
  <c r="G35" i="1"/>
  <c r="G30" i="1"/>
  <c r="C41" i="1"/>
  <c r="L41" i="1"/>
  <c r="L49" i="1" s="1"/>
  <c r="H41" i="1"/>
  <c r="M35" i="1"/>
  <c r="H25" i="1"/>
  <c r="M25" i="1" s="1"/>
  <c r="M21" i="1"/>
  <c r="H24" i="1"/>
  <c r="M28" i="1"/>
  <c r="H30" i="1"/>
  <c r="M30" i="1" s="1"/>
  <c r="G25" i="1"/>
  <c r="G24" i="1"/>
  <c r="M23" i="1"/>
  <c r="H26" i="1"/>
  <c r="M26" i="1" s="1"/>
  <c r="M41" i="1" l="1"/>
  <c r="G41" i="1"/>
  <c r="C49" i="1"/>
  <c r="G49" i="1" s="1"/>
  <c r="H49" i="1"/>
  <c r="M49" i="1" s="1"/>
  <c r="M24" i="1"/>
</calcChain>
</file>

<file path=xl/sharedStrings.xml><?xml version="1.0" encoding="utf-8"?>
<sst xmlns="http://schemas.openxmlformats.org/spreadsheetml/2006/main" count="505" uniqueCount="296">
  <si>
    <t>Statewide Quarterly Report Template</t>
  </si>
  <si>
    <t>Tab 1: Ex Ante Results</t>
  </si>
  <si>
    <r>
      <rPr>
        <b/>
        <sz val="11"/>
        <color rgb="FF000000"/>
        <rFont val="Century Gothic"/>
        <family val="2"/>
      </rPr>
      <t xml:space="preserve">Background:
</t>
    </r>
    <r>
      <rPr>
        <sz val="11"/>
        <color rgb="FF000000"/>
        <rFont val="Century Gothic"/>
        <family val="2"/>
      </rPr>
      <t>*Definitions used within this template correspond to IL Energy Efficiency Policy Manual Version 2.0.
*Footnotes have been added where clarifying information may be helpful.
*See Section 6.6 of IL Energy Efficiency Policy Manual Version 2.0 for a full list of requirements for Program Administrator Quarterly Reports.</t>
    </r>
  </si>
  <si>
    <r>
      <rPr>
        <b/>
        <sz val="11"/>
        <color rgb="FF000000"/>
        <rFont val="Century Gothic"/>
        <family val="2"/>
      </rPr>
      <t xml:space="preserve">Instructions:
</t>
    </r>
    <r>
      <rPr>
        <sz val="11"/>
        <color rgb="FF000000"/>
        <rFont val="Century Gothic"/>
        <family val="2"/>
      </rPr>
      <t>*"Sector-level"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r>
  </si>
  <si>
    <t xml:space="preserve"> Section 8-103B/8-104
(EEPS) Program</t>
  </si>
  <si>
    <t>Net Energy Savings Achieved
(therms)</t>
  </si>
  <si>
    <t>Approved Net Energy Savings Goal (therms)***</t>
  </si>
  <si>
    <t>Implementation Plan Savings Goal
(therms)</t>
  </si>
  <si>
    <t>% Savings Achieved Compared to Implementation Plan Savings Goal</t>
  </si>
  <si>
    <t>Program Costs YTD</t>
  </si>
  <si>
    <t>Incentive Costs YTD</t>
  </si>
  <si>
    <t>Non-Incentive Costs YTD</t>
  </si>
  <si>
    <t>% of Costs YTD Compared to Approved Budget</t>
  </si>
  <si>
    <t>Business Programs</t>
  </si>
  <si>
    <t>Commercial &amp; Industrial Program (Includes Commercial Food Service)</t>
  </si>
  <si>
    <t>Small Business</t>
  </si>
  <si>
    <t>Public Sector</t>
  </si>
  <si>
    <t>Business Programs Subtotal</t>
  </si>
  <si>
    <t>Business Programs - Private Sector Total</t>
  </si>
  <si>
    <t>Business Programs - Public Sector Total</t>
  </si>
  <si>
    <t>Residential Programs</t>
  </si>
  <si>
    <t>Single Family</t>
  </si>
  <si>
    <t>Multi-Family</t>
  </si>
  <si>
    <t>Residential Programs Subtotal</t>
  </si>
  <si>
    <t>Income Qualified Programs</t>
  </si>
  <si>
    <t>IHWAP-braided - Single Family</t>
  </si>
  <si>
    <t>N/A</t>
  </si>
  <si>
    <t>IHWAP Utility-only - Single Family</t>
  </si>
  <si>
    <t>Non-IHWAP - Single Family</t>
  </si>
  <si>
    <t>Single Family Subtotal</t>
  </si>
  <si>
    <t>IHWAP-braided - Multi-Family</t>
  </si>
  <si>
    <t>IHWAP Utility-only - Multi-Family</t>
  </si>
  <si>
    <t>Non-IHWAP - Multi-Family</t>
  </si>
  <si>
    <t>Gas-only-TA - Multi-Family</t>
  </si>
  <si>
    <t>Multi Family Subtotal</t>
  </si>
  <si>
    <t>Income Qualified Programs Subtotal</t>
  </si>
  <si>
    <t>Third Party Programs (Section 8-103B - Beginning in 2019)</t>
  </si>
  <si>
    <t>Third Party Programs (Section 8-103B - Beginning in 2019) Subtotal</t>
  </si>
  <si>
    <t>Demonstration of Breakthrough Equipment and Devices</t>
  </si>
  <si>
    <t>Research and Development and Market Transformation</t>
  </si>
  <si>
    <t>Demonstration of Breakthrough Equipment and Devices Subtotal</t>
  </si>
  <si>
    <t>Market Development Initiative</t>
  </si>
  <si>
    <t>Market Development Initiative Subtotal</t>
  </si>
  <si>
    <t>Overall Total North Shore Gas Section 8-103B/8-104 (EEPS) Programs</t>
  </si>
  <si>
    <t>*Original Plan Budget refers to the budget contained in the approved EE Plan, which could be the original filed EE Plan or a compliance EE Plan.</t>
  </si>
  <si>
    <t>**Approved Budget refers to the Program Administrator's current budget for this Program Year, that may have been modified in light of the flexibility policy. This may also be the Implementation Plan Budget.</t>
  </si>
  <si>
    <t xml:space="preserve">***The Approved Net Energy Savings Goal refers to the most updated portfolio-level savings goal. In the case of Section 8-104 programs, the values in this column should match the Adjusted Energy Savings Goal contained in the Program Administrator's updated Adjustable Savings Goal Template. </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</si>
  <si>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</si>
  <si>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Tab 2: Costs</t>
  </si>
  <si>
    <r>
      <t xml:space="preserve">Instructions:
</t>
    </r>
    <r>
      <rPr>
        <sz val="11"/>
        <color theme="1"/>
        <rFont val="Century Gothic"/>
        <family val="2"/>
      </rPr>
      <t>*For Program and Portfolio-Level Costs, each Program Administrator should include actual costs incurred from the beginning of the Program Year through the end of the applicable quarter, regardless of what Program Year the costs are associated with. 
*Program Administrators should add a footnote specifying if there are non-rider energy efficiency costs that are not reported in the Quarterly Reports.</t>
    </r>
  </si>
  <si>
    <r>
      <t>Instructions:</t>
    </r>
    <r>
      <rPr>
        <sz val="11"/>
        <color theme="1"/>
        <rFont val="Century Gothic"/>
        <family val="2"/>
      </rPr>
      <t xml:space="preserve">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r>
  </si>
  <si>
    <t>Section 8-103B/8-104 (EEPS) Cost Category</t>
  </si>
  <si>
    <t>Program Expenditures by Sector</t>
  </si>
  <si>
    <t>C&amp;I Programs (private sector)</t>
  </si>
  <si>
    <t xml:space="preserve">Public Sector Programs </t>
  </si>
  <si>
    <t>Third Party Programs (Beginning in 2019)</t>
  </si>
  <si>
    <t>Total North Shore Gas Program Costs</t>
  </si>
  <si>
    <t>Portfolio-Level Costs by Portfolio Cost Category (Section 8-103B/8-104 EEPS)</t>
  </si>
  <si>
    <t xml:space="preserve">Research and Development - Demonstration of Breakthrough Equipment and Devices Costs </t>
  </si>
  <si>
    <t>Market Transformation Programs</t>
  </si>
  <si>
    <t>Evaluation Costs</t>
  </si>
  <si>
    <t>Marketing Costs (including education and outreach)</t>
  </si>
  <si>
    <t xml:space="preserve">Portfolio Administrative Costs </t>
  </si>
  <si>
    <t>Total North Shore Gas Portfolio-Level Costs</t>
  </si>
  <si>
    <t>Total North Shore Gas Program and Portfolio-Level Section 8-103B/8-104 (EEPS) Costs</t>
  </si>
  <si>
    <t>Overall Total Costs</t>
  </si>
  <si>
    <t>Tab 3: Historical Energy Saved</t>
  </si>
  <si>
    <r>
      <t xml:space="preserve">Instructions:
</t>
    </r>
    <r>
      <rPr>
        <sz val="11"/>
        <color theme="1"/>
        <rFont val="Century Gothic"/>
        <family val="2"/>
      </rPr>
      <t>*Each Program Administrator will fill out the historical "Energy Saved" table for Quarterly Reports. The "IL Department of Commerce Energy Saved" historical table may also be added to each utility's Quarterly Report.
*Program Administrators are encouraged to provide source references for greater transparency.</t>
    </r>
  </si>
  <si>
    <t xml:space="preserve">IL Department of Commerce and Economic Opportunity Energy Saved (therms) </t>
  </si>
  <si>
    <t>Program Year</t>
  </si>
  <si>
    <t>Evaluation Status
(Ex Ante, Verified***, or ICC Approved)</t>
  </si>
  <si>
    <t>Original Plan Savings Goal** (therms)</t>
  </si>
  <si>
    <t>Net Energy Savings Goal* (therms)</t>
  </si>
  <si>
    <t>% of Net Energy Savings Goal Achieved****</t>
  </si>
  <si>
    <t>Department</t>
  </si>
  <si>
    <t>EPY1</t>
  </si>
  <si>
    <t>EPY2</t>
  </si>
  <si>
    <t>EPY3</t>
  </si>
  <si>
    <t>EPY4/
GPY1</t>
  </si>
  <si>
    <t>EPY5/
GPY2</t>
  </si>
  <si>
    <t>EPY6/
GPY3</t>
  </si>
  <si>
    <t>EPY7/
GPY4</t>
  </si>
  <si>
    <t>EPY8/
GPY5</t>
  </si>
  <si>
    <t>EPY9/
GPY6*</t>
  </si>
  <si>
    <t>EPY1- 6/1/08-5/31/09</t>
  </si>
  <si>
    <t>Net Savings Achieved (MWh or therms)</t>
  </si>
  <si>
    <t>EPY2- 6/1/09-5/31/10</t>
  </si>
  <si>
    <t>Evaluation Status (Ex Ante, Verified**, or ICC Approved)</t>
  </si>
  <si>
    <t>ICC Approved</t>
  </si>
  <si>
    <t>EPY3- 6/1/10-5/31/11</t>
  </si>
  <si>
    <t>Source</t>
  </si>
  <si>
    <t>Docket 15-0298</t>
  </si>
  <si>
    <t>DCEO Summary Impact Evaluation Report EPY7-9 GPY4-6</t>
  </si>
  <si>
    <t>EPY7/GPY4 DCEO Cost Effectiveness Summary Report, p. 7.</t>
  </si>
  <si>
    <t>Electric Plan 1 Total</t>
  </si>
  <si>
    <t>EPY4/GPY1- 6/1/11-5/31/12</t>
  </si>
  <si>
    <t>Footnotes:</t>
  </si>
  <si>
    <t>EPY5/GPY2- 6/1/12-5/31/13</t>
  </si>
  <si>
    <t>*Electric Program Year 9 (EPY9) and Gas Program Year 6 (GPY6) covers energy efficiency programs offered from June 1, 2016 to May 31, 2017.</t>
  </si>
  <si>
    <t>EPY6/GPY3- 6/1/13-5/31/14</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</si>
  <si>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</si>
  <si>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Electric Plan 2/Gas Plan 1 Total</t>
  </si>
  <si>
    <t>EPY7/GPY4- 6/1/14-5/31/15</t>
  </si>
  <si>
    <t>Verified</t>
  </si>
  <si>
    <t>EPY8/GPY5- 6/1/15-5/31/16</t>
  </si>
  <si>
    <t>EPY9/GPY6- 6/1/16-12/31/17</t>
  </si>
  <si>
    <t>Electric Plan 3/Gas Plan 2 Total</t>
  </si>
  <si>
    <t>Verified - 2/17/22</t>
  </si>
  <si>
    <t>Verified - 10/11/22</t>
  </si>
  <si>
    <t>2018-2021 Plan Total</t>
  </si>
  <si>
    <t>Verified - 11/27/23</t>
  </si>
  <si>
    <t>Verified - 11/18/24</t>
  </si>
  <si>
    <t>Ex Ante</t>
  </si>
  <si>
    <t>2022-2025 Plan Total</t>
  </si>
  <si>
    <t>*Net Energy Savings Goal refers to the most updated portfolio-level savings goal. In the case of Section 8-104 programs, the values in this column should match the Adjusted Energy Savings Goal contained in the Program Administrator's updated Adjustable Savings Goal Template.</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</si>
  <si>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</si>
  <si>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</si>
  <si>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 xml:space="preserve">****The % Net Energy Savings Achieved reflects the percent to the Adjusted Energy Savings Goal, which may vary from the Implementation Plan Savings Goal and percentage shown on Tab 1. </t>
  </si>
  <si>
    <t>Tab 4: Historical Other - Environmental and Economic Impacts</t>
  </si>
  <si>
    <t>Instructions:
*Each Program Administrator should complete the Environmental and Economic Impacts table for Quarterly Reports.
*Each Program Administrator should include a footnote to explain how performance metrics are derived (for example: the calculation for "Direct Portfolio Jobs.")</t>
  </si>
  <si>
    <t>Instructions: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</si>
  <si>
    <t>Performance Metrics (Equivalents)*</t>
  </si>
  <si>
    <t>EPY9/
GPY6****</t>
  </si>
  <si>
    <t>Net Energy Savings Achieved (therms)**</t>
  </si>
  <si>
    <t>Carbon reduction (tons)</t>
  </si>
  <si>
    <t>Cars removed from the road</t>
  </si>
  <si>
    <t>Acres of trees planted</t>
  </si>
  <si>
    <t>Number of homes powered for 1 year*^</t>
  </si>
  <si>
    <t>Direct Portfolio Jobs *****</t>
  </si>
  <si>
    <t>Income qualified homes served***</t>
  </si>
  <si>
    <t>*Unless otherwise noted, performance metrics for carbon reduction, cars removed from the road, and acres of trees planted are derived from the U.S. EPA Greenhouse Gas Equivalencies Calculator: https://www.epa.gov/energy/greenhouse-gas-equivalencies-calculator</t>
  </si>
  <si>
    <t>**This includes Sections 8-103, 8-103B, 8-104, and 16-111.5B savings achieved.  In addition, this includes Illinois Department of Commerce and Economic Opportunity program savings achieved through May 31, 2017.</t>
  </si>
  <si>
    <t>***To the extent the portfolio offers a low income program and tracks participation. Low income customers were previously served by the IL Department of Commerce and Economic Opportunity until May 31, 2017. Utilities began serving both low income and public sector customers on June 1, 2017.</t>
  </si>
  <si>
    <t>****Electric Program Year 9 (EPY9) and Gas Program Year 6 (GPY6) covers energy efficiency programs offered from June 1, 2016 to December 31, 2017.</t>
  </si>
  <si>
    <t>*****Direct Portfolio Jobs will be updated at least once per year.</t>
  </si>
  <si>
    <t>*^Number of homes powered for 1 year is derived from the U.S. EPA Greenhouse Gas Equivalencies Calculator: https://www.epa.gov/energy/greenhouse-gas-equivalencies-calculator</t>
  </si>
  <si>
    <t>Tab 6: Historical Costs</t>
  </si>
  <si>
    <t xml:space="preserve">Instructions:
*Each Program Administrator will fill out the "Historical Energy Efficiency Costs" table for Quarterly Reports. 
*For Costs, each Program Administrator should include actual costs incurred from the beginning of the Program Year through the end of the applicable quarter or Program Year, regardless of what Program Year the costs are associated with. Costs include both Program and Portfolio-Level Costs as well as On-Bill Financing costs.
*Program Administrators should add a footnote specifying if there are non-rider energy efficiency costs that are not reported in the Quarterly Reports.  </t>
  </si>
  <si>
    <t>Actual North Shore Gas EEPS Costs</t>
  </si>
  <si>
    <t>Actual DCEO EEPS Costs</t>
  </si>
  <si>
    <t>Total Actual EEPS Costs (North Shore Gas + DCEO)</t>
  </si>
  <si>
    <t>Actual Section 16-111.5B Costs</t>
  </si>
  <si>
    <t>Total Actual EEPS + Section 16-111.5B Costs</t>
  </si>
  <si>
    <t>Actual North Shore Gas EEPS Costs YTD</t>
  </si>
  <si>
    <t>Approved North Shore Gas EEPS Budget</t>
  </si>
  <si>
    <t>2018 - Verified 2/17/22</t>
  </si>
  <si>
    <t>2019 - Verified 2/17/22</t>
  </si>
  <si>
    <t>2020 - Verified 2/17/22</t>
  </si>
  <si>
    <t>2021 - Verified 10/11/22</t>
  </si>
  <si>
    <t>2022 - Verified 11/27/23</t>
  </si>
  <si>
    <t>2023 - Verified 11/18/24</t>
  </si>
  <si>
    <t xml:space="preserve">*The % of Costs YTD Compared to the Approved Budget reflects the percent to the Plan Budget, which may vary from the annual Approved Implementation Budget and percentage shown on Tab 1. </t>
  </si>
  <si>
    <t>Tab 7: Historical Other - IQ Multi-Family Participation</t>
  </si>
  <si>
    <t>Instructions:
*Each Program Administrator should complete the IQ Multi-Family Participation table for Quarterly Reports.
*Gas-Only Program Administrator should complete the Trade-Ally-Driven IQ Multi-Family Participation table for Quarterly Reports</t>
  </si>
  <si>
    <t>Instructions:
Other to be completed by SAG</t>
  </si>
  <si>
    <t>Zip Code</t>
  </si>
  <si>
    <t>Quantity of Buildings Served</t>
  </si>
  <si>
    <t>Quantity of Apartment/Condo Units</t>
  </si>
  <si>
    <t>Participation Metrics</t>
  </si>
  <si>
    <t xml:space="preserve">Quantity of Buildings Served </t>
  </si>
  <si>
    <t>Quantity of (Apartment/Cond) Units Served</t>
  </si>
  <si>
    <t>Quantity of Buildings Assessed</t>
  </si>
  <si>
    <t>Quantity of Units Assessed</t>
  </si>
  <si>
    <t>Quantity of Buildings with Direct Installations Only</t>
  </si>
  <si>
    <t>Quantity of Units with Direct Installations Only</t>
  </si>
  <si>
    <t>Quantity of Buildings with Direct Installs and Major Measures Installed</t>
  </si>
  <si>
    <t>Quantity of Units with Direct Installs and Major Measures Installed</t>
  </si>
  <si>
    <t>Instructions:
*Each Program Administrator should complete for Quarter 4 Reports.</t>
  </si>
  <si>
    <t>IQ Multi-Family Building Types Treated in the North Shore Gas Service Territory</t>
  </si>
  <si>
    <t>Number of Buildings</t>
  </si>
  <si>
    <t>Number of Apartments</t>
  </si>
  <si>
    <t>Size</t>
  </si>
  <si>
    <t>Housing Type</t>
  </si>
  <si>
    <t>Central Heating System</t>
  </si>
  <si>
    <t>Individual Heating System</t>
  </si>
  <si>
    <t>Buildings &lt;20 Units</t>
  </si>
  <si>
    <t>Public Housing</t>
  </si>
  <si>
    <t>Subsidized Housing</t>
  </si>
  <si>
    <t>Unsubsidized Housing</t>
  </si>
  <si>
    <t>Buildings 20-49 Units</t>
  </si>
  <si>
    <t>Buildings w/50+ Units</t>
  </si>
  <si>
    <t>IQ Multi-Family Funding Sources for the North Shore Gas Service Territory</t>
  </si>
  <si>
    <t>Report on any funding sources leveraged or combined for the IQ MF EE program where a Program Administrator leverages over $500,000 or more per year.</t>
  </si>
  <si>
    <t>Additional Funding Source</t>
  </si>
  <si>
    <t>Funding Source</t>
  </si>
  <si>
    <t>Amount of Funding</t>
  </si>
  <si>
    <t>What was the funding used for?</t>
  </si>
  <si>
    <t>Was there any joint or coordinated implementation with the leveraged funding entity and/or any constraints or program modifications resulting from leveraging?</t>
  </si>
  <si>
    <t>Was there any required owner co-pays or financing? If yes, include detail on what measures require copays and the amounts required.</t>
  </si>
  <si>
    <t>Tab 8: Historical Other - IQ Participation and Measures</t>
  </si>
  <si>
    <t>Instructions:
*Each Program Administrator should complete the tables for the Annual Reports.</t>
  </si>
  <si>
    <t>SINGLE FAMILY &amp; MULTI-FAMILY</t>
  </si>
  <si>
    <t>MF ONLY</t>
  </si>
  <si>
    <t>Economically Disadvantaged Area (Y/N)</t>
  </si>
  <si>
    <t>IQ - Quantity of Program Participants (Buildings)</t>
  </si>
  <si>
    <t>IQ - Quantity of Whole Building Assessments</t>
  </si>
  <si>
    <t>IQ - Quantity of DI Only Installations</t>
  </si>
  <si>
    <t>IQ - Quantity of In-Unit Service Installations</t>
  </si>
  <si>
    <t>IQ - Quantity of Major Measure Installations</t>
  </si>
  <si>
    <t>IQ - Quantity of Program Participants</t>
  </si>
  <si>
    <t>IQ SF - Quantity of Participants</t>
  </si>
  <si>
    <t>IQ SF - Incentive Spend</t>
  </si>
  <si>
    <t>IQ MF - Incentive Spend</t>
  </si>
  <si>
    <t>Y</t>
  </si>
  <si>
    <t>N</t>
  </si>
  <si>
    <t>IQ Retrofit Materials Metrics</t>
  </si>
  <si>
    <t>Quantity of Projects with the following predominant Insulation Materials:</t>
  </si>
  <si>
    <t>Insulation - Fiberglass</t>
  </si>
  <si>
    <t>Insulation - Cellulose</t>
  </si>
  <si>
    <t>Insulation - Spray Foam</t>
  </si>
  <si>
    <t>Insulation - Rigid Foam</t>
  </si>
  <si>
    <t>Pipe Insulation - Foam</t>
  </si>
  <si>
    <t>Pipe Insulation - Wool (Glass, Mineral)</t>
  </si>
  <si>
    <t>Pipe Insulation - Tape</t>
  </si>
  <si>
    <t>Insulation - Other</t>
  </si>
  <si>
    <t>Quantity of Projects with the following predominant Sealants/Caulks in general:</t>
  </si>
  <si>
    <t>General Sealant Material - Tape</t>
  </si>
  <si>
    <t>General Sealant Material - Mastic</t>
  </si>
  <si>
    <t>General Sealant Material - Latex</t>
  </si>
  <si>
    <t>General Sealant Material - Silicone</t>
  </si>
  <si>
    <t>General Sealant Material - Polyurethane</t>
  </si>
  <si>
    <t>General Sealant Material - Other</t>
  </si>
  <si>
    <t>Quantity of Projects with the following predominant Sealants/Caulks in HVAC Ductwork:</t>
  </si>
  <si>
    <t>HVAC Ductwork Sealant Material - Tape</t>
  </si>
  <si>
    <t>HVAC Ductwork Sealant Material - Mastic</t>
  </si>
  <si>
    <t>HVAC Ductwork Sealant Material - Latex</t>
  </si>
  <si>
    <t>HVAC Ductwork Sealant Material - Silicone</t>
  </si>
  <si>
    <t>HVAC Ductwork Sealant Material - Polyurethane</t>
  </si>
  <si>
    <t>HVAC Ductwork Sealant Material - Other</t>
  </si>
  <si>
    <t>Tab 9: Historical Other - Health &amp; Safety</t>
  </si>
  <si>
    <t>Instructions:
*Each Program Administrator should complete for Quarterly Reports.</t>
  </si>
  <si>
    <t>IQ Whole Building Retrofit Heath &amp; Safety Spend for the North Shore Gas Service Territory</t>
  </si>
  <si>
    <t>Health &amp; Safety Spend</t>
  </si>
  <si>
    <t>Health &amp; Safety Metrics</t>
  </si>
  <si>
    <t>Number of Properties Assessed - Single Family</t>
  </si>
  <si>
    <t>Number of Properties Assessed - Multi-Family</t>
  </si>
  <si>
    <t>Number of Properties with identified Health &amp; Safety Issues</t>
  </si>
  <si>
    <t>Number of Properties deferred due to Health &amp; Safety Issues</t>
  </si>
  <si>
    <t>Quantity of Properties with the following Health and Safety Issues Identified:</t>
  </si>
  <si>
    <t>Electrical Safety</t>
  </si>
  <si>
    <t>Natural Gas Safety</t>
  </si>
  <si>
    <t>Fire Safety</t>
  </si>
  <si>
    <t>Indoor Air Quality</t>
  </si>
  <si>
    <t>Other</t>
  </si>
  <si>
    <t>IQ Whole Building Retrofit Health &amp; Safety Narrative for the North Shore Gas Service Territory</t>
  </si>
  <si>
    <t>Qualitative Narrative</t>
  </si>
  <si>
    <t>Instructions:
*Each Program Administrator should complete for Quarter 2 Reports for the previous year. North Shore Gas reports this information in the Quarter 4 Report of the same year.</t>
  </si>
  <si>
    <t>Tab 10: Diverse Contracting</t>
  </si>
  <si>
    <t>Instructions:
*Each Program Administrator should complete for Q2 and Q4 Reports.
**If a Program Administrator has two (2) or less diverse contractors in a tier level and/or diverse category, this reporting requirement will be waived to protect the confidentiality of contract values.</t>
  </si>
  <si>
    <t>Quantity of Diverse Contractors</t>
  </si>
  <si>
    <t xml:space="preserve"> Primary Contractors</t>
  </si>
  <si>
    <t xml:space="preserve"> Secondary Contractors</t>
  </si>
  <si>
    <t>Total Contractors</t>
  </si>
  <si>
    <t>Women-owned businesses</t>
  </si>
  <si>
    <t>Minority-owned businesses</t>
  </si>
  <si>
    <t>Veteran-owned businesses</t>
  </si>
  <si>
    <t>Woman and minority-owned business</t>
  </si>
  <si>
    <t>Woman and veteran-owned business</t>
  </si>
  <si>
    <t>Diverse Contractor Spend</t>
  </si>
  <si>
    <t>Diverse Primary Contractor Spend</t>
  </si>
  <si>
    <t>Diverse Secondary Contractor Spend</t>
  </si>
  <si>
    <t>All Diverse Contractor Spend</t>
  </si>
  <si>
    <t>Implementation, Bundle Management, and Marketing</t>
  </si>
  <si>
    <t>Incentives and Other Fees</t>
  </si>
  <si>
    <t>Total Spend</t>
  </si>
  <si>
    <t>*Single Family particpants and incentive spend exclude kits.</t>
  </si>
  <si>
    <t>SINGLE FAMILY &amp; MULTI-FAMILY*</t>
  </si>
  <si>
    <t>SF ONLY*</t>
  </si>
  <si>
    <t>2022*</t>
  </si>
  <si>
    <t>2023*</t>
  </si>
  <si>
    <t>Footnote:</t>
  </si>
  <si>
    <t>Q1 2025</t>
  </si>
  <si>
    <t>2025 Original Plan 
Savings Goal
(therms)****</t>
  </si>
  <si>
    <t>2025 Original Plan 
Budget*</t>
  </si>
  <si>
    <t>2025
Approved Budget**</t>
  </si>
  <si>
    <t xml:space="preserve"> 2025
Actual Costs YTD</t>
  </si>
  <si>
    <t>2025
Actual Costs YTD</t>
  </si>
  <si>
    <t>2025 Approved Budget</t>
  </si>
  <si>
    <t>IQ Program Participation for the North Shore Gas Service Territory in 2025</t>
  </si>
  <si>
    <t>IQ Building Retrofit Materials Used for the North Shore Gas Service Territory in 2025</t>
  </si>
  <si>
    <t>IQ Whole Building Retrofit Heath &amp; Safety Metrics for the North Shore Gas Service Territory in 2025</t>
  </si>
  <si>
    <t>Q2 2025</t>
  </si>
  <si>
    <t>Q3 2025</t>
  </si>
  <si>
    <t>Q4 2025</t>
  </si>
  <si>
    <t>IQ Whole Building Retrofit Heath &amp; Safety Spend by Zip Code for 2024</t>
  </si>
  <si>
    <r>
      <rPr>
        <b/>
        <sz val="10"/>
        <rFont val="Century Gothic"/>
        <family val="2"/>
      </rPr>
      <t xml:space="preserve">Single Family
</t>
    </r>
    <r>
      <rPr>
        <sz val="10"/>
        <rFont val="Century Gothic"/>
        <family val="2"/>
      </rPr>
      <t xml:space="preserve">-13 total Single Family properties were assessed
-9 of these properties had health and safety issues identified: (2) fire safety, (3) removing moisture damage, (2) vapor barriers, (1) mold remediation and (1) mouse infestation
</t>
    </r>
    <r>
      <rPr>
        <b/>
        <sz val="10"/>
        <rFont val="Century Gothic"/>
        <family val="2"/>
      </rPr>
      <t xml:space="preserve">Multi-Family
</t>
    </r>
    <r>
      <rPr>
        <sz val="10"/>
        <rFont val="Century Gothic"/>
        <family val="2"/>
      </rPr>
      <t>-Three health and safety projects enabled a large weatherization project. The health and safety project included 4,200 square foot of ceiling mitigation and insulating 408 flex ducts and roof caps. The effort focused on 15 buildings serving 216 units representing a health and safety investment of $355/unit</t>
    </r>
  </si>
  <si>
    <r>
      <rPr>
        <b/>
        <sz val="10"/>
        <color theme="1"/>
        <rFont val="Century Gothic"/>
        <family val="2"/>
      </rPr>
      <t>Single Family</t>
    </r>
    <r>
      <rPr>
        <sz val="10"/>
        <color theme="1"/>
        <rFont val="Century Gothic"/>
        <family val="2"/>
      </rPr>
      <t xml:space="preserve">
-In Q2, 8 single family properties were assessed, and 6 of these properties had H&amp;S issues identified, including: 10 natural gas safety, 2 fire safety, 6 indoor air quality, 2 vapor barriers, 1 mold remediation and 1 leak
</t>
    </r>
    <r>
      <rPr>
        <b/>
        <sz val="10"/>
        <color theme="1"/>
        <rFont val="Century Gothic"/>
        <family val="2"/>
      </rPr>
      <t>Multi-Family</t>
    </r>
    <r>
      <rPr>
        <sz val="10"/>
        <color theme="1"/>
        <rFont val="Century Gothic"/>
        <family val="2"/>
      </rPr>
      <t xml:space="preserve">
-In Q2, 19 H&amp;S assessments were conducted with no H&amp;S needs. The North Shore Gas offering goals were achieved in Q1, so no further projects were completed</t>
    </r>
  </si>
  <si>
    <t>North Shore Gas Ex Ante Results - Section 8-103B/8-104 (EEPS) Programs - Q2 2025</t>
  </si>
  <si>
    <t>North Shore Gas Section 8-103B/8-104 (EEPS) Costs - Q2 2025</t>
  </si>
  <si>
    <t>Section 8-103B/8-104 (EEPS) Costs - Q2 2025</t>
  </si>
  <si>
    <t>North Shore Gas Section 8-103B/8-104 (EEPS) Energy Saved (therms) as of Q2 2025</t>
  </si>
  <si>
    <t>Environmental and Economic Impacts for the North Shore Gas Service Territory as of Q2 2025</t>
  </si>
  <si>
    <t>North Shore Gas Service Territory Historical Energy Efficiency Costs as of Q2 2025</t>
  </si>
  <si>
    <t>IQ Multi-Family Participation for the North Shore Gas Service Territory as of Q2 2025</t>
  </si>
  <si>
    <t>IQ Trade-Ally-Driven Multi-Family Participation for the North Shore Gas Service Territory as of Q2 2025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</si>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</sst>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0.0%"/>
    <numFmt numFmtId="168" formatCode="0;\-0;\-\-;@"/>
    <numFmt numFmtId="169" formatCode="0.000000000000000%"/>
    <numFmt numFmtId="170" formatCode="&quot;$&quot;#,##0"/>
  </numFmts>
  <fonts count="44" x14ac:knownFonts="1">
    <font>
      <sz val="11"/>
      <color theme="1"/>
      <name val="Arial"/>
      <family val="2"/>
      <scheme val="minor"/>
    </font>
    <font>
      <sz val="11"/>
      <color theme="1"/>
      <name val="Arial"/>
      <family val="2"/>
      <scheme val="minor"/>
    </font>
    <font>
      <sz val="11"/>
      <name val="Arial"/>
      <family val="2"/>
      <scheme val="minor"/>
    </font>
    <font>
      <sz val="10"/>
      <color theme="1"/>
      <name val="Century Gothic"/>
      <family val="2"/>
    </font>
    <font>
      <sz val="10"/>
      <name val="Century Gothic"/>
      <family val="2"/>
    </font>
    <font>
      <b/>
      <sz val="10"/>
      <name val="Century Gothic"/>
      <family val="2"/>
    </font>
    <font>
      <b/>
      <sz val="10"/>
      <color theme="0"/>
      <name val="Century Gothic"/>
      <family val="2"/>
    </font>
    <font>
      <b/>
      <sz val="10"/>
      <color rgb="FFFF0000"/>
      <name val="Century Gothic"/>
      <family val="2"/>
    </font>
    <font>
      <sz val="11"/>
      <color theme="0"/>
      <name val="Arial"/>
      <family val="2"/>
      <scheme val="minor"/>
    </font>
    <font>
      <i/>
      <sz val="10"/>
      <name val="Century Gothic"/>
      <family val="2"/>
    </font>
    <font>
      <sz val="10"/>
      <color rgb="FF000000"/>
      <name val="Century Gothic"/>
      <family val="2"/>
    </font>
    <font>
      <sz val="10"/>
      <color theme="1"/>
      <name val="Arial"/>
      <family val="2"/>
      <scheme val="minor"/>
    </font>
    <font>
      <b/>
      <sz val="10"/>
      <color indexed="9"/>
      <name val="Century Gothic"/>
      <family val="2"/>
    </font>
    <font>
      <b/>
      <sz val="11"/>
      <name val="Century Gothic"/>
      <family val="2"/>
    </font>
    <font>
      <b/>
      <sz val="10"/>
      <color theme="1"/>
      <name val="Century Gothic"/>
      <family val="2"/>
    </font>
    <font>
      <b/>
      <sz val="11"/>
      <color theme="1"/>
      <name val="Century Gothic"/>
      <family val="2"/>
    </font>
    <font>
      <b/>
      <sz val="11"/>
      <color rgb="FF444444"/>
      <name val="Calibri"/>
      <family val="2"/>
      <charset val="1"/>
    </font>
    <font>
      <sz val="11"/>
      <color theme="1"/>
      <name val="Century Gothic"/>
      <family val="2"/>
    </font>
    <font>
      <sz val="11"/>
      <name val="Century Gothic"/>
      <family val="2"/>
    </font>
    <font>
      <u/>
      <sz val="11"/>
      <color theme="10"/>
      <name val="Calibri"/>
      <family val="2"/>
    </font>
    <font>
      <u/>
      <sz val="9"/>
      <color theme="10"/>
      <name val="Century Gothic"/>
      <family val="2"/>
    </font>
    <font>
      <b/>
      <sz val="11"/>
      <color theme="0"/>
      <name val="Century Gothic"/>
      <family val="2"/>
    </font>
    <font>
      <sz val="11"/>
      <color rgb="FFCC0033"/>
      <name val="Century Gothic"/>
      <family val="2"/>
    </font>
    <font>
      <b/>
      <sz val="14"/>
      <color theme="0"/>
      <name val="Arial"/>
      <family val="2"/>
    </font>
    <font>
      <i/>
      <sz val="10"/>
      <color theme="1"/>
      <name val="Century Gothic"/>
      <family val="2"/>
    </font>
    <font>
      <sz val="8"/>
      <color theme="1"/>
      <name val="Century Gothic"/>
      <family val="2"/>
    </font>
    <font>
      <sz val="11"/>
      <color rgb="FF000000"/>
      <name val="Century Gothic"/>
      <family val="2"/>
    </font>
    <font>
      <b/>
      <sz val="11"/>
      <color rgb="FF000000"/>
      <name val="Century Gothic"/>
      <family val="2"/>
    </font>
    <font>
      <sz val="11"/>
      <color rgb="FF000000"/>
      <name val="Calibri"/>
      <family val="2"/>
    </font>
    <font>
      <b/>
      <sz val="10"/>
      <color rgb="FFFFFFFF"/>
      <name val="Century Gothic"/>
      <family val="2"/>
    </font>
    <font>
      <b/>
      <sz val="10"/>
      <color rgb="FFEEECE1"/>
      <name val="Century Gothic"/>
      <family val="2"/>
    </font>
    <font>
      <b/>
      <sz val="10"/>
      <color rgb="FF00B050"/>
      <name val="Century Gothic"/>
      <family val="2"/>
    </font>
    <font>
      <b/>
      <sz val="10"/>
      <name val="Century Gothic"/>
      <family val="1"/>
    </font>
    <font>
      <sz val="10"/>
      <color rgb="FFFF0000"/>
      <name val="Century Gothic"/>
      <family val="1"/>
    </font>
    <font>
      <sz val="10"/>
      <name val="Century Gothic"/>
      <family val="1"/>
    </font>
    <font>
      <sz val="10"/>
      <color rgb="FFFF0000"/>
      <name val="Arial"/>
      <family val="2"/>
      <scheme val="major"/>
    </font>
    <font>
      <sz val="11"/>
      <color rgb="FFFF0000"/>
      <name val="Arial"/>
      <family val="2"/>
      <scheme val="minor"/>
    </font>
    <font>
      <sz val="10"/>
      <color theme="1"/>
      <name val="Century Gothic"/>
      <family val="1"/>
    </font>
    <font>
      <sz val="10"/>
      <color theme="1" tint="0.34998626667073579"/>
      <name val="Century Gothic"/>
      <family val="2"/>
    </font>
    <font>
      <sz val="10"/>
      <color theme="1" tint="0.34998626667073579"/>
      <name val="Arial"/>
      <family val="2"/>
      <scheme val="major"/>
    </font>
    <font>
      <sz val="10"/>
      <color theme="1" tint="0.34998626667073579"/>
      <name val="Arial"/>
      <family val="2"/>
      <scheme val="minor"/>
    </font>
    <font>
      <b/>
      <sz val="11"/>
      <color theme="1"/>
      <name val="Arial"/>
      <family val="2"/>
      <scheme val="minor"/>
    </font>
    <font>
      <b/>
      <sz val="10"/>
      <name val="Arial"/>
      <family val="2"/>
      <scheme val="major"/>
    </font>
    <font>
      <b/>
      <sz val="10"/>
      <color theme="1"/>
      <name val="Century Gothic"/>
      <family val="1"/>
    </font>
  </fonts>
  <fills count="18">
    <fill>
      <patternFill patternType="none"/>
    </fill>
    <fill>
      <patternFill patternType="gray125"/>
    </fill>
    <fill>
      <patternFill patternType="solid">
        <fgColor rgb="FFCACACA"/>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656565"/>
        <bgColor indexed="64"/>
      </patternFill>
    </fill>
    <fill>
      <patternFill patternType="solid">
        <fgColor theme="0" tint="-0.34998626667073579"/>
        <bgColor indexed="64"/>
      </patternFill>
    </fill>
    <fill>
      <patternFill patternType="solid">
        <fgColor theme="0"/>
        <bgColor indexed="64"/>
      </patternFill>
    </fill>
    <fill>
      <patternFill patternType="solid">
        <fgColor rgb="FFFFFFFF"/>
        <bgColor indexed="64"/>
      </patternFill>
    </fill>
    <fill>
      <patternFill patternType="solid">
        <fgColor rgb="FF656565"/>
        <bgColor rgb="FF000000"/>
      </patternFill>
    </fill>
    <fill>
      <patternFill patternType="solid">
        <fgColor rgb="FFF2F2F2"/>
        <bgColor rgb="FF000000"/>
      </patternFill>
    </fill>
    <fill>
      <patternFill patternType="solid">
        <fgColor rgb="FFCACACA"/>
        <bgColor rgb="FF000000"/>
      </patternFill>
    </fill>
    <fill>
      <patternFill patternType="solid">
        <fgColor rgb="FFD9D9D9"/>
        <bgColor rgb="FF000000"/>
      </patternFill>
    </fill>
    <fill>
      <patternFill patternType="solid">
        <fgColor rgb="FFFFFFFF"/>
        <bgColor rgb="FF000000"/>
      </patternFill>
    </fill>
    <fill>
      <patternFill patternType="solid">
        <fgColor rgb="FF808080"/>
        <bgColor rgb="FF000000"/>
      </patternFill>
    </fill>
    <fill>
      <patternFill patternType="solid">
        <fgColor rgb="FFF2F2F2"/>
        <bgColor indexed="64"/>
      </patternFill>
    </fill>
    <fill>
      <patternFill patternType="solid">
        <fgColor theme="7" tint="-0.249977111117893"/>
        <bgColor indexed="64"/>
      </patternFill>
    </fill>
    <fill>
      <patternFill patternType="lightUp">
        <fgColor theme="0" tint="-0.34998626667073579"/>
        <bgColor auto="1"/>
      </patternFill>
    </fill>
  </fills>
  <borders count="13">
    <border>
      <left/>
      <right/>
      <top/>
      <bottom/>
      <diagonal/>
    </border>
    <border>
      <left style="thin">
        <color indexed="64"/>
      </left>
      <right style="thin">
        <color indexed="64"/>
      </right>
      <top style="thin">
        <color auto="1"/>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auto="1"/>
      </top>
      <bottom/>
      <diagonal/>
    </border>
    <border>
      <left/>
      <right/>
      <top style="thin">
        <color auto="1"/>
      </top>
      <bottom/>
      <diagonal/>
    </border>
    <border>
      <left style="thin">
        <color indexed="64"/>
      </left>
      <right/>
      <top style="thin">
        <color auto="1"/>
      </top>
      <bottom/>
      <diagonal/>
    </border>
    <border>
      <left/>
      <right style="thin">
        <color indexed="64"/>
      </right>
      <top style="thin">
        <color auto="1"/>
      </top>
      <bottom style="thin">
        <color indexed="64"/>
      </bottom>
      <diagonal/>
    </border>
    <border>
      <left/>
      <right/>
      <top style="thin">
        <color auto="1"/>
      </top>
      <bottom style="thin">
        <color indexed="64"/>
      </bottom>
      <diagonal/>
    </border>
    <border>
      <left style="thin">
        <color indexed="64"/>
      </left>
      <right/>
      <top style="thin">
        <color auto="1"/>
      </top>
      <bottom style="thin">
        <color indexed="64"/>
      </bottom>
      <diagonal/>
    </border>
    <border>
      <left/>
      <right style="thin">
        <color indexed="64"/>
      </right>
      <top/>
      <bottom/>
      <diagonal/>
    </border>
    <border>
      <left style="thin">
        <color indexed="64"/>
      </left>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alignment vertical="top"/>
      <protection locked="0"/>
    </xf>
    <xf numFmtId="44" fontId="39" fillId="0" borderId="0" applyFont="0" applyFill="0" applyBorder="0" applyAlignment="0" applyProtection="0"/>
  </cellStyleXfs>
  <cellXfs count="327">
    <xf numFmtId="0" fontId="0" fillId="0" borderId="0" xfId="0"/>
    <xf numFmtId="0" fontId="2" fillId="0" borderId="0" xfId="0" applyFont="1"/>
    <xf numFmtId="9" fontId="2" fillId="0" borderId="0" xfId="3" applyFont="1"/>
    <xf numFmtId="164" fontId="2" fillId="0" borderId="0" xfId="0" applyNumberFormat="1" applyFont="1"/>
    <xf numFmtId="9" fontId="0" fillId="0" borderId="0" xfId="3" applyFont="1"/>
    <xf numFmtId="0" fontId="8" fillId="0" borderId="0" xfId="0" applyFont="1"/>
    <xf numFmtId="44" fontId="7" fillId="0" borderId="0" xfId="0" applyNumberFormat="1" applyFont="1"/>
    <xf numFmtId="9" fontId="2" fillId="0" borderId="0" xfId="3" applyFont="1" applyFill="1"/>
    <xf numFmtId="9" fontId="4" fillId="0" borderId="1" xfId="0" applyNumberFormat="1" applyFont="1" applyBorder="1" applyAlignment="1">
      <alignment horizontal="center"/>
    </xf>
    <xf numFmtId="165" fontId="4" fillId="0" borderId="1" xfId="0" applyNumberFormat="1" applyFont="1" applyBorder="1"/>
    <xf numFmtId="165" fontId="4" fillId="0" borderId="1" xfId="0" applyNumberFormat="1" applyFont="1" applyBorder="1" applyAlignment="1">
      <alignment horizontal="center"/>
    </xf>
    <xf numFmtId="0" fontId="4" fillId="0" borderId="1" xfId="0" applyFont="1" applyBorder="1" applyAlignment="1">
      <alignment horizontal="left" vertical="center" wrapText="1"/>
    </xf>
    <xf numFmtId="165" fontId="2" fillId="0" borderId="0" xfId="3" applyNumberFormat="1" applyFont="1" applyFill="1"/>
    <xf numFmtId="0" fontId="2" fillId="0" borderId="0" xfId="3" applyNumberFormat="1" applyFont="1" applyFill="1"/>
    <xf numFmtId="164" fontId="4" fillId="0" borderId="1" xfId="1" applyNumberFormat="1" applyFont="1" applyFill="1" applyBorder="1" applyAlignment="1">
      <alignment horizontal="center"/>
    </xf>
    <xf numFmtId="0" fontId="4" fillId="0" borderId="1" xfId="0" applyFont="1" applyBorder="1" applyAlignment="1">
      <alignment horizontal="left" wrapText="1"/>
    </xf>
    <xf numFmtId="2" fontId="2" fillId="0" borderId="0" xfId="0" applyNumberFormat="1" applyFont="1"/>
    <xf numFmtId="2" fontId="2" fillId="0" borderId="0" xfId="3" applyNumberFormat="1" applyFont="1" applyFill="1"/>
    <xf numFmtId="166" fontId="2" fillId="0" borderId="0" xfId="0" applyNumberFormat="1" applyFont="1"/>
    <xf numFmtId="9" fontId="4" fillId="0" borderId="1" xfId="3" applyFont="1" applyFill="1" applyBorder="1" applyAlignment="1">
      <alignment horizontal="center"/>
    </xf>
    <xf numFmtId="164" fontId="4" fillId="0" borderId="1" xfId="1" applyNumberFormat="1" applyFont="1" applyFill="1" applyBorder="1" applyAlignment="1">
      <alignment horizontal="right"/>
    </xf>
    <xf numFmtId="167" fontId="2" fillId="0" borderId="0" xfId="3" applyNumberFormat="1" applyFont="1"/>
    <xf numFmtId="9" fontId="4" fillId="0" borderId="1" xfId="3" applyFont="1" applyFill="1" applyBorder="1" applyAlignment="1">
      <alignment horizontal="center" wrapText="1"/>
    </xf>
    <xf numFmtId="3" fontId="4" fillId="0" borderId="1" xfId="0" applyNumberFormat="1" applyFont="1" applyBorder="1" applyAlignment="1">
      <alignment horizontal="right" wrapText="1"/>
    </xf>
    <xf numFmtId="0" fontId="11" fillId="0" borderId="0" xfId="0" applyFont="1"/>
    <xf numFmtId="0" fontId="12" fillId="5" borderId="1" xfId="0" applyFont="1" applyFill="1" applyBorder="1" applyAlignment="1">
      <alignment horizontal="center" vertical="center" wrapText="1"/>
    </xf>
    <xf numFmtId="0" fontId="13" fillId="0" borderId="0" xfId="0" applyFont="1" applyAlignment="1">
      <alignment horizontal="left" vertical="center"/>
    </xf>
    <xf numFmtId="0" fontId="15" fillId="0" borderId="0" xfId="0" applyFont="1"/>
    <xf numFmtId="0" fontId="16" fillId="0" borderId="0" xfId="0" applyFont="1"/>
    <xf numFmtId="0" fontId="17" fillId="0" borderId="0" xfId="0" applyFont="1"/>
    <xf numFmtId="0" fontId="0" fillId="0" borderId="0" xfId="0" applyAlignment="1">
      <alignment vertical="center"/>
    </xf>
    <xf numFmtId="9" fontId="5" fillId="0" borderId="1" xfId="3" applyFont="1" applyBorder="1" applyAlignment="1">
      <alignment vertical="center"/>
    </xf>
    <xf numFmtId="165" fontId="5" fillId="0" borderId="1" xfId="0" applyNumberFormat="1" applyFont="1" applyBorder="1" applyAlignment="1">
      <alignment vertical="center"/>
    </xf>
    <xf numFmtId="0" fontId="5" fillId="0" borderId="1" xfId="0" applyFont="1" applyBorder="1" applyAlignment="1">
      <alignment vertical="center" wrapText="1"/>
    </xf>
    <xf numFmtId="0" fontId="6" fillId="5" borderId="1" xfId="0" applyFont="1" applyFill="1" applyBorder="1" applyAlignment="1">
      <alignment horizontal="center" vertical="center" wrapText="1"/>
    </xf>
    <xf numFmtId="0" fontId="6" fillId="0" borderId="0" xfId="0" applyFont="1" applyAlignment="1">
      <alignment vertical="center" wrapText="1"/>
    </xf>
    <xf numFmtId="0" fontId="15" fillId="0" borderId="0" xfId="0" applyFont="1" applyAlignment="1">
      <alignment vertical="center"/>
    </xf>
    <xf numFmtId="0" fontId="14" fillId="0" borderId="0" xfId="0" applyFont="1"/>
    <xf numFmtId="44" fontId="0" fillId="0" borderId="0" xfId="0" applyNumberFormat="1" applyAlignment="1">
      <alignment vertical="center"/>
    </xf>
    <xf numFmtId="165" fontId="0" fillId="0" borderId="0" xfId="0" applyNumberFormat="1" applyAlignment="1">
      <alignment vertical="center"/>
    </xf>
    <xf numFmtId="0" fontId="3" fillId="0" borderId="1" xfId="0" applyFont="1" applyBorder="1"/>
    <xf numFmtId="0" fontId="3" fillId="0" borderId="1" xfId="0" applyFont="1" applyBorder="1" applyAlignment="1">
      <alignment wrapText="1"/>
    </xf>
    <xf numFmtId="0" fontId="6" fillId="5" borderId="1" xfId="0" applyFont="1" applyFill="1" applyBorder="1" applyAlignment="1">
      <alignment horizontal="center" vertical="center"/>
    </xf>
    <xf numFmtId="0" fontId="13" fillId="0" borderId="0" xfId="0" applyFont="1"/>
    <xf numFmtId="0" fontId="1" fillId="0" borderId="0" xfId="0" applyFont="1"/>
    <xf numFmtId="0" fontId="1" fillId="0" borderId="0" xfId="0" applyFont="1" applyAlignment="1">
      <alignment vertical="center"/>
    </xf>
    <xf numFmtId="0" fontId="5" fillId="0" borderId="0" xfId="0" applyFont="1" applyAlignment="1">
      <alignment horizontal="left" vertical="center"/>
    </xf>
    <xf numFmtId="9" fontId="17" fillId="0" borderId="0" xfId="0" applyNumberFormat="1" applyFont="1" applyAlignment="1">
      <alignment horizontal="center"/>
    </xf>
    <xf numFmtId="3" fontId="17" fillId="0" borderId="0" xfId="0" applyNumberFormat="1" applyFont="1" applyAlignment="1">
      <alignment horizontal="center"/>
    </xf>
    <xf numFmtId="0" fontId="18" fillId="0" borderId="0" xfId="0" applyFont="1" applyAlignment="1">
      <alignment horizontal="center"/>
    </xf>
    <xf numFmtId="0" fontId="13" fillId="0" borderId="0" xfId="0" applyFont="1" applyAlignment="1">
      <alignment horizontal="center" vertical="center" wrapText="1"/>
    </xf>
    <xf numFmtId="0" fontId="18" fillId="3" borderId="1" xfId="0" applyFont="1" applyFill="1" applyBorder="1" applyAlignment="1">
      <alignment horizontal="center"/>
    </xf>
    <xf numFmtId="0" fontId="13" fillId="3" borderId="1" xfId="0" applyFont="1" applyFill="1" applyBorder="1" applyAlignment="1">
      <alignment horizontal="center" vertical="center" wrapText="1"/>
    </xf>
    <xf numFmtId="9" fontId="17" fillId="0" borderId="1" xfId="0" applyNumberFormat="1" applyFont="1" applyBorder="1" applyAlignment="1">
      <alignment horizontal="center"/>
    </xf>
    <xf numFmtId="3" fontId="17" fillId="0" borderId="1" xfId="0" applyNumberFormat="1" applyFont="1" applyBorder="1" applyAlignment="1">
      <alignment horizontal="center"/>
    </xf>
    <xf numFmtId="0" fontId="17" fillId="0" borderId="1" xfId="0" applyFont="1" applyBorder="1" applyAlignment="1">
      <alignment horizontal="center"/>
    </xf>
    <xf numFmtId="0" fontId="18" fillId="0" borderId="1" xfId="0" applyFont="1" applyBorder="1" applyAlignment="1">
      <alignment horizontal="center" vertical="center"/>
    </xf>
    <xf numFmtId="3" fontId="1" fillId="0" borderId="0" xfId="0" applyNumberFormat="1" applyFont="1"/>
    <xf numFmtId="9" fontId="15" fillId="3" borderId="1" xfId="0" applyNumberFormat="1" applyFont="1" applyFill="1" applyBorder="1" applyAlignment="1">
      <alignment horizontal="center"/>
    </xf>
    <xf numFmtId="3" fontId="15" fillId="3" borderId="1" xfId="0" applyNumberFormat="1" applyFont="1" applyFill="1" applyBorder="1" applyAlignment="1">
      <alignment horizontal="center"/>
    </xf>
    <xf numFmtId="0" fontId="13" fillId="3" borderId="1" xfId="0" applyFont="1" applyFill="1" applyBorder="1" applyAlignment="1">
      <alignment horizontal="center"/>
    </xf>
    <xf numFmtId="0" fontId="18" fillId="0" borderId="1" xfId="0" applyFont="1" applyBorder="1" applyAlignment="1">
      <alignment horizontal="center" vertical="center" wrapText="1"/>
    </xf>
    <xf numFmtId="0" fontId="18" fillId="0" borderId="1" xfId="0" applyFont="1" applyBorder="1" applyAlignment="1">
      <alignment horizontal="center"/>
    </xf>
    <xf numFmtId="168" fontId="18" fillId="3" borderId="1" xfId="0" applyNumberFormat="1" applyFont="1" applyFill="1" applyBorder="1" applyAlignment="1">
      <alignment horizontal="center"/>
    </xf>
    <xf numFmtId="164" fontId="20" fillId="0" borderId="1" xfId="4" applyNumberFormat="1" applyFont="1" applyBorder="1" applyAlignment="1" applyProtection="1">
      <alignment horizontal="left" vertical="center" wrapText="1"/>
    </xf>
    <xf numFmtId="164" fontId="19" fillId="0" borderId="1" xfId="4" applyNumberFormat="1" applyBorder="1" applyAlignment="1" applyProtection="1">
      <alignment horizontal="left" vertical="center" wrapText="1"/>
    </xf>
    <xf numFmtId="164" fontId="17" fillId="0" borderId="1" xfId="1" applyNumberFormat="1" applyFont="1" applyBorder="1" applyAlignment="1">
      <alignment horizontal="center" vertical="center" wrapText="1"/>
    </xf>
    <xf numFmtId="168" fontId="18" fillId="0" borderId="1" xfId="0" applyNumberFormat="1" applyFont="1" applyBorder="1" applyAlignment="1">
      <alignment horizontal="center"/>
    </xf>
    <xf numFmtId="0" fontId="17" fillId="0" borderId="1" xfId="0" applyFont="1" applyBorder="1" applyAlignment="1">
      <alignment wrapText="1"/>
    </xf>
    <xf numFmtId="168" fontId="17" fillId="0" borderId="1" xfId="0" applyNumberFormat="1" applyFont="1" applyBorder="1" applyAlignment="1">
      <alignment horizontal="center"/>
    </xf>
    <xf numFmtId="164" fontId="17" fillId="0" borderId="1" xfId="1" applyNumberFormat="1" applyFont="1" applyBorder="1" applyAlignment="1">
      <alignment horizontal="right" vertical="center" wrapText="1"/>
    </xf>
    <xf numFmtId="168" fontId="18" fillId="0" borderId="1" xfId="0" applyNumberFormat="1" applyFont="1" applyBorder="1" applyAlignment="1">
      <alignment horizontal="center" vertical="center"/>
    </xf>
    <xf numFmtId="9" fontId="17" fillId="0" borderId="1" xfId="0" applyNumberFormat="1" applyFont="1" applyBorder="1" applyAlignment="1">
      <alignment horizontal="center" vertical="center"/>
    </xf>
    <xf numFmtId="3" fontId="17" fillId="0" borderId="1" xfId="0" applyNumberFormat="1" applyFont="1" applyBorder="1" applyAlignment="1">
      <alignment horizontal="center" vertical="center"/>
    </xf>
    <xf numFmtId="168" fontId="17" fillId="0" borderId="1" xfId="0" applyNumberFormat="1" applyFont="1" applyBorder="1" applyAlignment="1">
      <alignment horizontal="center" vertical="center"/>
    </xf>
    <xf numFmtId="164" fontId="17" fillId="0" borderId="1" xfId="1" applyNumberFormat="1" applyFont="1" applyBorder="1"/>
    <xf numFmtId="164" fontId="17" fillId="0" borderId="1" xfId="1" applyNumberFormat="1" applyFont="1" applyBorder="1" applyAlignment="1">
      <alignment horizontal="center"/>
    </xf>
    <xf numFmtId="0" fontId="17" fillId="0" borderId="1" xfId="0" applyFont="1" applyBorder="1" applyAlignment="1">
      <alignment vertical="center" wrapText="1"/>
    </xf>
    <xf numFmtId="0" fontId="21" fillId="5" borderId="1" xfId="0" applyFont="1" applyFill="1" applyBorder="1" applyAlignment="1">
      <alignment horizontal="center" vertical="center" wrapText="1"/>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22" fillId="0" borderId="0" xfId="0" applyFont="1"/>
    <xf numFmtId="0" fontId="23" fillId="0" borderId="0" xfId="0" applyFont="1"/>
    <xf numFmtId="0" fontId="13" fillId="0" borderId="0" xfId="0" applyFont="1" applyAlignment="1">
      <alignment vertical="center"/>
    </xf>
    <xf numFmtId="0" fontId="14" fillId="0" borderId="0" xfId="0" applyFont="1" applyAlignment="1">
      <alignment horizontal="center"/>
    </xf>
    <xf numFmtId="3" fontId="14" fillId="0" borderId="0" xfId="0" applyNumberFormat="1" applyFont="1" applyAlignment="1">
      <alignment horizontal="center"/>
    </xf>
    <xf numFmtId="1" fontId="14" fillId="0" borderId="0" xfId="0" applyNumberFormat="1" applyFont="1" applyAlignment="1">
      <alignment horizontal="center"/>
    </xf>
    <xf numFmtId="0" fontId="3" fillId="0" borderId="0" xfId="0" applyFont="1"/>
    <xf numFmtId="0" fontId="3" fillId="0" borderId="0" xfId="0" applyFont="1" applyAlignment="1">
      <alignment horizontal="center"/>
    </xf>
    <xf numFmtId="3" fontId="3" fillId="0" borderId="0" xfId="0" applyNumberFormat="1" applyFont="1" applyAlignment="1">
      <alignment horizontal="center"/>
    </xf>
    <xf numFmtId="1" fontId="3" fillId="0" borderId="0" xfId="0" applyNumberFormat="1" applyFont="1" applyAlignment="1">
      <alignment horizontal="center"/>
    </xf>
    <xf numFmtId="0" fontId="3" fillId="0" borderId="1" xfId="0" applyFont="1" applyBorder="1" applyAlignment="1">
      <alignment horizontal="center" vertical="center"/>
    </xf>
    <xf numFmtId="3" fontId="24" fillId="0" borderId="1" xfId="0" applyNumberFormat="1" applyFont="1" applyBorder="1" applyAlignment="1">
      <alignment vertical="center" wrapText="1"/>
    </xf>
    <xf numFmtId="0" fontId="3" fillId="0" borderId="1" xfId="0" applyFont="1" applyBorder="1" applyAlignment="1">
      <alignment vertical="center"/>
    </xf>
    <xf numFmtId="0" fontId="10" fillId="8" borderId="1" xfId="0" applyFont="1" applyFill="1" applyBorder="1" applyAlignment="1">
      <alignment horizontal="center"/>
    </xf>
    <xf numFmtId="0" fontId="10" fillId="7" borderId="1" xfId="0" applyFont="1" applyFill="1" applyBorder="1" applyAlignment="1">
      <alignment horizontal="center"/>
    </xf>
    <xf numFmtId="0" fontId="3" fillId="7" borderId="1" xfId="0" applyFont="1" applyFill="1" applyBorder="1" applyAlignment="1">
      <alignment horizontal="center"/>
    </xf>
    <xf numFmtId="0" fontId="3" fillId="4" borderId="1" xfId="0" applyFont="1" applyFill="1" applyBorder="1" applyAlignment="1">
      <alignment horizontal="center"/>
    </xf>
    <xf numFmtId="3" fontId="3" fillId="4" borderId="1" xfId="0" applyNumberFormat="1" applyFont="1" applyFill="1" applyBorder="1" applyAlignment="1">
      <alignment horizontal="center"/>
    </xf>
    <xf numFmtId="1" fontId="3" fillId="4" borderId="1" xfId="0" applyNumberFormat="1" applyFont="1" applyFill="1" applyBorder="1" applyAlignment="1">
      <alignment horizontal="center"/>
    </xf>
    <xf numFmtId="3" fontId="3" fillId="0" borderId="1" xfId="0" applyNumberFormat="1" applyFont="1" applyBorder="1" applyAlignment="1">
      <alignment horizontal="center"/>
    </xf>
    <xf numFmtId="0" fontId="21" fillId="5" borderId="1" xfId="0" applyFont="1" applyFill="1" applyBorder="1" applyAlignment="1">
      <alignment vertical="center" wrapText="1"/>
    </xf>
    <xf numFmtId="0" fontId="6" fillId="0" borderId="0" xfId="0" applyFont="1"/>
    <xf numFmtId="0" fontId="17" fillId="0" borderId="0" xfId="0" applyFont="1" applyAlignment="1">
      <alignment horizontal="left" wrapText="1"/>
    </xf>
    <xf numFmtId="3" fontId="17" fillId="0" borderId="12" xfId="0" applyNumberFormat="1" applyFont="1" applyBorder="1" applyAlignment="1">
      <alignment horizontal="center"/>
    </xf>
    <xf numFmtId="9" fontId="17" fillId="0" borderId="1" xfId="2" applyNumberFormat="1" applyFont="1" applyBorder="1" applyAlignment="1">
      <alignment horizontal="center"/>
    </xf>
    <xf numFmtId="165" fontId="17" fillId="3" borderId="1" xfId="2" applyNumberFormat="1" applyFont="1" applyFill="1" applyBorder="1" applyAlignment="1">
      <alignment horizontal="center"/>
    </xf>
    <xf numFmtId="165" fontId="18" fillId="3" borderId="1" xfId="2" applyNumberFormat="1" applyFont="1" applyFill="1" applyBorder="1" applyAlignment="1">
      <alignment horizontal="center"/>
    </xf>
    <xf numFmtId="165" fontId="17" fillId="0" borderId="1" xfId="2" applyNumberFormat="1" applyFont="1" applyBorder="1" applyAlignment="1">
      <alignment horizontal="center"/>
    </xf>
    <xf numFmtId="165" fontId="17" fillId="0" borderId="1" xfId="2" applyNumberFormat="1" applyFont="1" applyFill="1" applyBorder="1" applyAlignment="1">
      <alignment horizontal="center"/>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165" fontId="13" fillId="3" borderId="1" xfId="2" applyNumberFormat="1" applyFont="1" applyFill="1" applyBorder="1" applyAlignment="1">
      <alignment horizontal="center"/>
    </xf>
    <xf numFmtId="165" fontId="15" fillId="3" borderId="1" xfId="2" applyNumberFormat="1" applyFont="1" applyFill="1" applyBorder="1" applyAlignment="1">
      <alignment horizontal="center"/>
    </xf>
    <xf numFmtId="165" fontId="18" fillId="0" borderId="1" xfId="2" applyNumberFormat="1" applyFont="1" applyBorder="1" applyAlignment="1">
      <alignment horizontal="center"/>
    </xf>
    <xf numFmtId="165" fontId="17" fillId="0" borderId="1" xfId="2" applyNumberFormat="1" applyFont="1" applyBorder="1" applyAlignment="1">
      <alignment horizontal="center" vertical="center"/>
    </xf>
    <xf numFmtId="165" fontId="18" fillId="0" borderId="1" xfId="2" applyNumberFormat="1" applyFont="1" applyBorder="1" applyAlignment="1">
      <alignment horizontal="center" vertical="center"/>
    </xf>
    <xf numFmtId="0" fontId="27" fillId="0" borderId="0" xfId="0" applyFont="1" applyAlignment="1">
      <alignment wrapText="1"/>
    </xf>
    <xf numFmtId="0" fontId="27" fillId="0" borderId="0" xfId="0" applyFont="1"/>
    <xf numFmtId="0" fontId="28" fillId="0" borderId="0" xfId="0" applyFont="1"/>
    <xf numFmtId="0" fontId="10" fillId="0" borderId="0" xfId="0" applyFont="1" applyAlignment="1">
      <alignment horizontal="left" vertical="center" wrapText="1"/>
    </xf>
    <xf numFmtId="0" fontId="29" fillId="9" borderId="1" xfId="0" applyFont="1" applyFill="1" applyBorder="1" applyAlignment="1">
      <alignment horizontal="center" vertical="center" wrapText="1"/>
    </xf>
    <xf numFmtId="0" fontId="5" fillId="10" borderId="10" xfId="0" applyFont="1" applyFill="1" applyBorder="1" applyAlignment="1">
      <alignment vertical="center" wrapText="1"/>
    </xf>
    <xf numFmtId="0" fontId="5" fillId="10" borderId="9" xfId="0" applyFont="1" applyFill="1" applyBorder="1" applyAlignment="1">
      <alignment vertical="center" wrapText="1"/>
    </xf>
    <xf numFmtId="0" fontId="5" fillId="10" borderId="8" xfId="0" applyFont="1" applyFill="1" applyBorder="1" applyAlignment="1">
      <alignment vertical="center" wrapText="1"/>
    </xf>
    <xf numFmtId="164" fontId="4" fillId="0" borderId="1" xfId="0" applyNumberFormat="1" applyFont="1" applyBorder="1" applyAlignment="1">
      <alignment horizontal="center"/>
    </xf>
    <xf numFmtId="0" fontId="5" fillId="11" borderId="1" xfId="0" applyFont="1" applyFill="1" applyBorder="1" applyAlignment="1">
      <alignment horizontal="left" wrapText="1"/>
    </xf>
    <xf numFmtId="164" fontId="5" fillId="11" borderId="1" xfId="0" applyNumberFormat="1" applyFont="1" applyFill="1" applyBorder="1" applyAlignment="1">
      <alignment horizontal="left"/>
    </xf>
    <xf numFmtId="164" fontId="5" fillId="11" borderId="1" xfId="0" applyNumberFormat="1" applyFont="1" applyFill="1" applyBorder="1" applyAlignment="1">
      <alignment horizontal="right"/>
    </xf>
    <xf numFmtId="9" fontId="5" fillId="11" borderId="1" xfId="0" applyNumberFormat="1" applyFont="1" applyFill="1" applyBorder="1" applyAlignment="1">
      <alignment horizontal="center"/>
    </xf>
    <xf numFmtId="165" fontId="5" fillId="11" borderId="1" xfId="0" applyNumberFormat="1" applyFont="1" applyFill="1" applyBorder="1"/>
    <xf numFmtId="0" fontId="9" fillId="12" borderId="1" xfId="0" applyFont="1" applyFill="1" applyBorder="1" applyAlignment="1">
      <alignment horizontal="right" wrapText="1"/>
    </xf>
    <xf numFmtId="164" fontId="4" fillId="12" borderId="1" xfId="0" applyNumberFormat="1" applyFont="1" applyFill="1" applyBorder="1" applyAlignment="1">
      <alignment horizontal="left" wrapText="1"/>
    </xf>
    <xf numFmtId="9" fontId="4" fillId="12" borderId="1" xfId="0" applyNumberFormat="1" applyFont="1" applyFill="1" applyBorder="1" applyAlignment="1">
      <alignment horizontal="center"/>
    </xf>
    <xf numFmtId="165" fontId="4" fillId="12" borderId="1" xfId="0" applyNumberFormat="1" applyFont="1" applyFill="1" applyBorder="1"/>
    <xf numFmtId="0" fontId="5" fillId="10" borderId="9" xfId="0" applyFont="1" applyFill="1" applyBorder="1" applyAlignment="1">
      <alignment horizontal="right" vertical="center" wrapText="1"/>
    </xf>
    <xf numFmtId="44" fontId="7" fillId="10" borderId="9" xfId="0" applyNumberFormat="1" applyFont="1" applyFill="1" applyBorder="1" applyAlignment="1">
      <alignment vertical="center" wrapText="1"/>
    </xf>
    <xf numFmtId="44" fontId="30" fillId="10" borderId="9" xfId="0" applyNumberFormat="1" applyFont="1" applyFill="1" applyBorder="1" applyAlignment="1">
      <alignment vertical="center" wrapText="1"/>
    </xf>
    <xf numFmtId="0" fontId="31" fillId="10" borderId="9" xfId="0" applyFont="1" applyFill="1" applyBorder="1" applyAlignment="1">
      <alignment vertical="center" wrapText="1"/>
    </xf>
    <xf numFmtId="3" fontId="4" fillId="0" borderId="1" xfId="1" applyNumberFormat="1" applyFont="1" applyFill="1" applyBorder="1" applyAlignment="1">
      <alignment horizontal="right"/>
    </xf>
    <xf numFmtId="164" fontId="5" fillId="11" borderId="1" xfId="1" applyNumberFormat="1" applyFont="1" applyFill="1" applyBorder="1" applyAlignment="1">
      <alignment horizontal="right"/>
    </xf>
    <xf numFmtId="9" fontId="5" fillId="11" borderId="1" xfId="3" applyFont="1" applyFill="1" applyBorder="1" applyAlignment="1">
      <alignment horizontal="center"/>
    </xf>
    <xf numFmtId="0" fontId="5" fillId="10" borderId="9" xfId="0" applyFont="1" applyFill="1" applyBorder="1" applyAlignment="1">
      <alignment vertical="center"/>
    </xf>
    <xf numFmtId="44" fontId="7" fillId="10" borderId="9" xfId="0" applyNumberFormat="1" applyFont="1" applyFill="1" applyBorder="1" applyAlignment="1">
      <alignment vertical="center"/>
    </xf>
    <xf numFmtId="44" fontId="30" fillId="10" borderId="9" xfId="0" applyNumberFormat="1" applyFont="1" applyFill="1" applyBorder="1" applyAlignment="1">
      <alignment vertical="center"/>
    </xf>
    <xf numFmtId="0" fontId="5" fillId="10" borderId="8" xfId="0" applyFont="1" applyFill="1" applyBorder="1" applyAlignment="1">
      <alignment vertical="center"/>
    </xf>
    <xf numFmtId="165" fontId="4" fillId="13" borderId="1" xfId="0" applyNumberFormat="1" applyFont="1" applyFill="1" applyBorder="1" applyAlignment="1">
      <alignment horizontal="center"/>
    </xf>
    <xf numFmtId="9" fontId="32" fillId="2" borderId="1" xfId="0" applyNumberFormat="1" applyFont="1" applyFill="1" applyBorder="1" applyAlignment="1">
      <alignment horizontal="center"/>
    </xf>
    <xf numFmtId="0" fontId="33" fillId="10" borderId="9" xfId="0" applyFont="1" applyFill="1" applyBorder="1" applyAlignment="1">
      <alignment vertical="center"/>
    </xf>
    <xf numFmtId="8" fontId="7" fillId="10" borderId="9" xfId="0" applyNumberFormat="1" applyFont="1" applyFill="1" applyBorder="1" applyAlignment="1">
      <alignment vertical="center" wrapText="1"/>
    </xf>
    <xf numFmtId="0" fontId="5" fillId="11" borderId="1" xfId="0" applyFont="1" applyFill="1" applyBorder="1" applyAlignment="1">
      <alignment horizontal="left" vertical="center" wrapText="1"/>
    </xf>
    <xf numFmtId="0" fontId="5" fillId="11" borderId="1" xfId="0" applyFont="1" applyFill="1" applyBorder="1" applyAlignment="1">
      <alignment horizontal="left"/>
    </xf>
    <xf numFmtId="3" fontId="5" fillId="11" borderId="1" xfId="1" applyNumberFormat="1" applyFont="1" applyFill="1" applyBorder="1" applyAlignment="1">
      <alignment horizontal="center"/>
    </xf>
    <xf numFmtId="0" fontId="5" fillId="10" borderId="1" xfId="0" applyFont="1" applyFill="1" applyBorder="1" applyAlignment="1">
      <alignment horizontal="left" vertical="center" wrapText="1"/>
    </xf>
    <xf numFmtId="0" fontId="5" fillId="10" borderId="1" xfId="0" applyFont="1" applyFill="1" applyBorder="1" applyAlignment="1">
      <alignment horizontal="left"/>
    </xf>
    <xf numFmtId="3" fontId="5" fillId="10" borderId="1" xfId="1" applyNumberFormat="1" applyFont="1" applyFill="1" applyBorder="1" applyAlignment="1">
      <alignment horizontal="center"/>
    </xf>
    <xf numFmtId="9" fontId="5" fillId="10" borderId="1" xfId="0" applyNumberFormat="1" applyFont="1" applyFill="1" applyBorder="1" applyAlignment="1">
      <alignment horizontal="center"/>
    </xf>
    <xf numFmtId="165" fontId="5" fillId="10" borderId="1" xfId="0" applyNumberFormat="1" applyFont="1" applyFill="1" applyBorder="1"/>
    <xf numFmtId="164" fontId="5" fillId="11" borderId="1" xfId="0" applyNumberFormat="1" applyFont="1" applyFill="1" applyBorder="1" applyAlignment="1">
      <alignment horizontal="center"/>
    </xf>
    <xf numFmtId="0" fontId="5" fillId="14" borderId="1" xfId="0" applyFont="1" applyFill="1" applyBorder="1" applyAlignment="1">
      <alignment horizontal="left" vertical="center" wrapText="1"/>
    </xf>
    <xf numFmtId="3" fontId="5" fillId="14" borderId="1" xfId="0" applyNumberFormat="1" applyFont="1" applyFill="1" applyBorder="1"/>
    <xf numFmtId="9" fontId="5" fillId="14" borderId="1" xfId="0" applyNumberFormat="1" applyFont="1" applyFill="1" applyBorder="1" applyAlignment="1">
      <alignment horizontal="center"/>
    </xf>
    <xf numFmtId="165" fontId="5" fillId="14" borderId="1" xfId="0" applyNumberFormat="1" applyFont="1" applyFill="1" applyBorder="1"/>
    <xf numFmtId="0" fontId="15" fillId="0" borderId="0" xfId="0" applyFont="1" applyAlignment="1">
      <alignment vertical="center" wrapText="1"/>
    </xf>
    <xf numFmtId="165" fontId="3" fillId="0" borderId="1" xfId="2" applyNumberFormat="1" applyFont="1" applyBorder="1" applyAlignment="1"/>
    <xf numFmtId="9" fontId="0" fillId="0" borderId="0" xfId="0" applyNumberFormat="1"/>
    <xf numFmtId="165" fontId="3" fillId="0" borderId="0" xfId="2" applyNumberFormat="1" applyFont="1" applyFill="1" applyBorder="1"/>
    <xf numFmtId="169" fontId="0" fillId="0" borderId="0" xfId="0" applyNumberFormat="1"/>
    <xf numFmtId="0" fontId="35" fillId="0" borderId="0" xfId="0" applyFont="1"/>
    <xf numFmtId="0" fontId="14" fillId="4" borderId="1" xfId="0" applyFont="1" applyFill="1" applyBorder="1"/>
    <xf numFmtId="165" fontId="14" fillId="4" borderId="1" xfId="2" applyNumberFormat="1" applyFont="1" applyFill="1" applyBorder="1" applyAlignment="1"/>
    <xf numFmtId="165" fontId="14" fillId="0" borderId="0" xfId="2" applyNumberFormat="1" applyFont="1" applyFill="1" applyBorder="1" applyAlignment="1">
      <alignment vertical="center"/>
    </xf>
    <xf numFmtId="0" fontId="3" fillId="0" borderId="1" xfId="0" applyFont="1" applyBorder="1" applyAlignment="1">
      <alignment horizontal="left" wrapText="1"/>
    </xf>
    <xf numFmtId="165" fontId="4" fillId="0" borderId="1" xfId="2" applyNumberFormat="1" applyFont="1" applyFill="1" applyBorder="1" applyAlignment="1"/>
    <xf numFmtId="0" fontId="36" fillId="0" borderId="0" xfId="0" applyFont="1"/>
    <xf numFmtId="165" fontId="4" fillId="0" borderId="0" xfId="2" applyNumberFormat="1" applyFont="1" applyFill="1" applyBorder="1"/>
    <xf numFmtId="165" fontId="14" fillId="4" borderId="1" xfId="0" applyNumberFormat="1" applyFont="1" applyFill="1" applyBorder="1"/>
    <xf numFmtId="0" fontId="36" fillId="0" borderId="0" xfId="0" applyFont="1" applyAlignment="1">
      <alignment vertical="center"/>
    </xf>
    <xf numFmtId="165" fontId="14" fillId="0" borderId="0" xfId="0" applyNumberFormat="1" applyFont="1" applyAlignment="1">
      <alignment vertical="center"/>
    </xf>
    <xf numFmtId="0" fontId="5" fillId="6" borderId="1" xfId="0" applyFont="1" applyFill="1" applyBorder="1" applyAlignment="1">
      <alignment wrapText="1"/>
    </xf>
    <xf numFmtId="165" fontId="6" fillId="6" borderId="1" xfId="0" applyNumberFormat="1" applyFont="1" applyFill="1" applyBorder="1"/>
    <xf numFmtId="0" fontId="35" fillId="0" borderId="0" xfId="0" applyFont="1" applyAlignment="1">
      <alignment vertical="center"/>
    </xf>
    <xf numFmtId="3" fontId="3" fillId="8" borderId="1" xfId="0" applyNumberFormat="1" applyFont="1" applyFill="1" applyBorder="1" applyAlignment="1">
      <alignment horizontal="center"/>
    </xf>
    <xf numFmtId="3" fontId="37" fillId="0" borderId="1" xfId="0" applyNumberFormat="1" applyFont="1" applyBorder="1" applyAlignment="1">
      <alignment horizontal="right"/>
    </xf>
    <xf numFmtId="3" fontId="37" fillId="0" borderId="1" xfId="0" applyNumberFormat="1" applyFont="1" applyBorder="1" applyAlignment="1">
      <alignment horizontal="right" vertical="center" wrapText="1"/>
    </xf>
    <xf numFmtId="165" fontId="34" fillId="10" borderId="1" xfId="0" applyNumberFormat="1" applyFont="1" applyFill="1" applyBorder="1"/>
    <xf numFmtId="1" fontId="10" fillId="8" borderId="1" xfId="0" applyNumberFormat="1" applyFont="1" applyFill="1" applyBorder="1" applyAlignment="1">
      <alignment horizontal="center"/>
    </xf>
    <xf numFmtId="165" fontId="4" fillId="0" borderId="1" xfId="2" applyNumberFormat="1" applyFont="1" applyBorder="1" applyAlignment="1">
      <alignment horizontal="center"/>
    </xf>
    <xf numFmtId="43" fontId="1" fillId="0" borderId="0" xfId="0" applyNumberFormat="1" applyFont="1"/>
    <xf numFmtId="0" fontId="3" fillId="0" borderId="10" xfId="0" applyFont="1" applyBorder="1"/>
    <xf numFmtId="0" fontId="21" fillId="5" borderId="10" xfId="0" applyFont="1" applyFill="1" applyBorder="1" applyAlignment="1">
      <alignment vertical="center" wrapText="1"/>
    </xf>
    <xf numFmtId="0" fontId="18" fillId="0" borderId="0" xfId="0" applyFont="1"/>
    <xf numFmtId="0" fontId="3" fillId="3" borderId="10" xfId="0" applyFont="1" applyFill="1" applyBorder="1"/>
    <xf numFmtId="3" fontId="37" fillId="3" borderId="9" xfId="0" applyNumberFormat="1" applyFont="1" applyFill="1" applyBorder="1" applyAlignment="1">
      <alignment horizontal="right"/>
    </xf>
    <xf numFmtId="3" fontId="3" fillId="3" borderId="9" xfId="0" applyNumberFormat="1" applyFont="1" applyFill="1" applyBorder="1" applyAlignment="1">
      <alignment horizontal="center"/>
    </xf>
    <xf numFmtId="3" fontId="3" fillId="3" borderId="8" xfId="0" applyNumberFormat="1" applyFont="1" applyFill="1" applyBorder="1" applyAlignment="1">
      <alignment horizontal="center"/>
    </xf>
    <xf numFmtId="0" fontId="3" fillId="0" borderId="10" xfId="0" applyFont="1" applyBorder="1" applyAlignment="1">
      <alignment horizontal="left" indent="1"/>
    </xf>
    <xf numFmtId="0" fontId="3" fillId="0" borderId="10" xfId="0" applyFont="1" applyBorder="1" applyAlignment="1">
      <alignment horizontal="left" vertical="center" indent="1"/>
    </xf>
    <xf numFmtId="3" fontId="3" fillId="0" borderId="1" xfId="0" applyNumberFormat="1" applyFont="1" applyBorder="1" applyAlignment="1">
      <alignment horizontal="right"/>
    </xf>
    <xf numFmtId="3" fontId="3" fillId="3" borderId="9" xfId="0" applyNumberFormat="1" applyFont="1" applyFill="1" applyBorder="1" applyAlignment="1">
      <alignment horizontal="right"/>
    </xf>
    <xf numFmtId="3" fontId="3" fillId="0" borderId="1" xfId="0" applyNumberFormat="1" applyFont="1" applyBorder="1" applyAlignment="1">
      <alignment horizontal="right" vertical="center" wrapText="1"/>
    </xf>
    <xf numFmtId="170" fontId="3" fillId="0" borderId="1" xfId="0" applyNumberFormat="1" applyFont="1" applyBorder="1" applyAlignment="1">
      <alignment horizontal="right"/>
    </xf>
    <xf numFmtId="164" fontId="4" fillId="15" borderId="1" xfId="0" applyNumberFormat="1" applyFont="1" applyFill="1" applyBorder="1" applyAlignment="1">
      <alignment horizontal="center"/>
    </xf>
    <xf numFmtId="3" fontId="3" fillId="3" borderId="8" xfId="0" applyNumberFormat="1" applyFont="1" applyFill="1" applyBorder="1" applyAlignment="1">
      <alignment horizontal="right"/>
    </xf>
    <xf numFmtId="0" fontId="21" fillId="5" borderId="10" xfId="0" applyFont="1" applyFill="1" applyBorder="1" applyAlignment="1">
      <alignment horizontal="center" vertical="center" wrapText="1"/>
    </xf>
    <xf numFmtId="0" fontId="38"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left"/>
    </xf>
    <xf numFmtId="0" fontId="17" fillId="0" borderId="0" xfId="0" applyFont="1" applyAlignment="1">
      <alignment vertical="center"/>
    </xf>
    <xf numFmtId="3" fontId="3" fillId="0" borderId="1" xfId="0" applyNumberFormat="1" applyFont="1" applyBorder="1" applyAlignment="1">
      <alignment vertical="center" wrapText="1"/>
    </xf>
    <xf numFmtId="3" fontId="3" fillId="0" borderId="1" xfId="0" applyNumberFormat="1" applyFont="1" applyBorder="1"/>
    <xf numFmtId="170" fontId="3" fillId="0" borderId="1" xfId="2" applyNumberFormat="1" applyFont="1" applyBorder="1" applyAlignment="1"/>
    <xf numFmtId="44" fontId="3" fillId="0" borderId="1" xfId="2" applyFont="1" applyBorder="1" applyAlignment="1">
      <alignment horizontal="center"/>
    </xf>
    <xf numFmtId="170" fontId="3" fillId="0" borderId="1" xfId="2" applyNumberFormat="1" applyFont="1" applyBorder="1" applyAlignment="1">
      <alignment vertical="center" wrapText="1"/>
    </xf>
    <xf numFmtId="44" fontId="24" fillId="0" borderId="1" xfId="2" applyFont="1" applyBorder="1" applyAlignment="1">
      <alignment vertical="center" wrapText="1"/>
    </xf>
    <xf numFmtId="0" fontId="3" fillId="0" borderId="1" xfId="0" applyFont="1" applyBorder="1" applyAlignment="1">
      <alignment horizontal="center"/>
    </xf>
    <xf numFmtId="0" fontId="3" fillId="0" borderId="0" xfId="0" applyFont="1" applyAlignment="1">
      <alignment vertical="center"/>
    </xf>
    <xf numFmtId="3" fontId="37" fillId="0" borderId="0" xfId="0" applyNumberFormat="1" applyFont="1" applyAlignment="1">
      <alignment horizontal="right" vertical="center" wrapText="1"/>
    </xf>
    <xf numFmtId="0" fontId="40" fillId="16" borderId="0" xfId="0" applyFont="1" applyFill="1" applyAlignment="1">
      <alignment vertical="center"/>
    </xf>
    <xf numFmtId="170" fontId="3" fillId="0" borderId="1" xfId="0" applyNumberFormat="1" applyFont="1" applyBorder="1"/>
    <xf numFmtId="170" fontId="3" fillId="0" borderId="1" xfId="0" applyNumberFormat="1" applyFont="1" applyBorder="1" applyAlignment="1">
      <alignment vertical="center" wrapText="1"/>
    </xf>
    <xf numFmtId="0" fontId="16" fillId="0" borderId="0" xfId="0" applyFont="1" applyAlignment="1">
      <alignment horizontal="left"/>
    </xf>
    <xf numFmtId="0" fontId="3" fillId="0" borderId="6" xfId="0" applyFont="1" applyBorder="1"/>
    <xf numFmtId="10" fontId="3" fillId="0" borderId="1" xfId="3" applyNumberFormat="1" applyFont="1" applyBorder="1" applyAlignment="1">
      <alignment horizontal="right"/>
    </xf>
    <xf numFmtId="165" fontId="13" fillId="3" borderId="1" xfId="5" applyNumberFormat="1" applyFont="1" applyFill="1" applyBorder="1" applyAlignment="1">
      <alignment horizontal="center"/>
    </xf>
    <xf numFmtId="165" fontId="15" fillId="3" borderId="1" xfId="5" applyNumberFormat="1" applyFont="1" applyFill="1" applyBorder="1" applyAlignment="1">
      <alignment horizontal="center"/>
    </xf>
    <xf numFmtId="9" fontId="15" fillId="3" borderId="1" xfId="5" applyNumberFormat="1" applyFont="1" applyFill="1" applyBorder="1" applyAlignment="1">
      <alignment horizontal="center"/>
    </xf>
    <xf numFmtId="3" fontId="3" fillId="3" borderId="9" xfId="0" applyNumberFormat="1" applyFont="1" applyFill="1" applyBorder="1"/>
    <xf numFmtId="0" fontId="41" fillId="0" borderId="0" xfId="0" applyFont="1"/>
    <xf numFmtId="0" fontId="42" fillId="17" borderId="10" xfId="0" applyFont="1" applyFill="1" applyBorder="1" applyAlignment="1">
      <alignment vertical="center" wrapText="1"/>
    </xf>
    <xf numFmtId="0" fontId="42" fillId="17" borderId="8" xfId="0" applyFont="1" applyFill="1" applyBorder="1" applyAlignment="1">
      <alignment vertical="center" wrapText="1"/>
    </xf>
    <xf numFmtId="10" fontId="42" fillId="17" borderId="10" xfId="3" applyNumberFormat="1" applyFont="1" applyFill="1" applyBorder="1" applyAlignment="1">
      <alignment vertical="center" wrapText="1"/>
    </xf>
    <xf numFmtId="10" fontId="42" fillId="17" borderId="9" xfId="3" applyNumberFormat="1" applyFont="1" applyFill="1" applyBorder="1" applyAlignment="1">
      <alignment vertical="center" wrapText="1"/>
    </xf>
    <xf numFmtId="10" fontId="42" fillId="17" borderId="8" xfId="3" applyNumberFormat="1" applyFont="1" applyFill="1" applyBorder="1" applyAlignment="1">
      <alignment vertical="center" wrapText="1"/>
    </xf>
    <xf numFmtId="3" fontId="43" fillId="0" borderId="1" xfId="0" applyNumberFormat="1" applyFont="1" applyBorder="1" applyAlignment="1">
      <alignment horizontal="right"/>
    </xf>
    <xf numFmtId="10" fontId="37" fillId="0" borderId="1" xfId="3" applyNumberFormat="1" applyFont="1" applyBorder="1" applyAlignment="1">
      <alignment horizontal="right"/>
    </xf>
    <xf numFmtId="0" fontId="10" fillId="0" borderId="1" xfId="0" applyFont="1" applyBorder="1" applyAlignment="1">
      <alignment horizontal="left" vertical="center" wrapText="1"/>
    </xf>
    <xf numFmtId="0" fontId="26" fillId="0" borderId="7" xfId="0" applyFont="1" applyBorder="1" applyAlignment="1">
      <alignment horizontal="left" vertical="center" wrapText="1"/>
    </xf>
    <xf numFmtId="0" fontId="26" fillId="0" borderId="6" xfId="0" applyFont="1" applyBorder="1" applyAlignment="1">
      <alignment horizontal="left" vertical="center" wrapText="1"/>
    </xf>
    <xf numFmtId="0" fontId="26" fillId="0" borderId="5" xfId="0" applyFont="1" applyBorder="1" applyAlignment="1">
      <alignment horizontal="left" vertical="center" wrapText="1"/>
    </xf>
    <xf numFmtId="0" fontId="26" fillId="0" borderId="4" xfId="0" applyFont="1" applyBorder="1" applyAlignment="1">
      <alignment horizontal="left" vertical="center" wrapText="1"/>
    </xf>
    <xf numFmtId="0" fontId="26" fillId="0" borderId="3" xfId="0" applyFont="1" applyBorder="1" applyAlignment="1">
      <alignment horizontal="left" vertical="center" wrapText="1"/>
    </xf>
    <xf numFmtId="0" fontId="26" fillId="0" borderId="2" xfId="0" applyFont="1" applyBorder="1" applyAlignment="1">
      <alignment horizontal="left" vertical="center" wrapText="1"/>
    </xf>
    <xf numFmtId="0" fontId="26"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9" xfId="0" applyFont="1" applyBorder="1" applyAlignment="1">
      <alignment horizontal="left" vertical="center" wrapText="1"/>
    </xf>
    <xf numFmtId="0" fontId="10" fillId="0" borderId="8"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15" fillId="0" borderId="7" xfId="0" applyFont="1" applyBorder="1" applyAlignment="1">
      <alignment horizontal="left" vertical="center" wrapText="1"/>
    </xf>
    <xf numFmtId="0" fontId="15" fillId="0" borderId="6" xfId="0" applyFont="1" applyBorder="1" applyAlignment="1">
      <alignment horizontal="left" vertical="center" wrapText="1"/>
    </xf>
    <xf numFmtId="0" fontId="15" fillId="0" borderId="5" xfId="0" applyFont="1" applyBorder="1" applyAlignment="1">
      <alignment horizontal="left" vertical="center" wrapText="1"/>
    </xf>
    <xf numFmtId="0" fontId="15" fillId="0" borderId="12" xfId="0" applyFont="1" applyBorder="1" applyAlignment="1">
      <alignment horizontal="left" vertical="center" wrapText="1"/>
    </xf>
    <xf numFmtId="0" fontId="15" fillId="0" borderId="0" xfId="0" applyFont="1" applyAlignment="1">
      <alignment horizontal="left" vertical="center" wrapText="1"/>
    </xf>
    <xf numFmtId="0" fontId="15" fillId="0" borderId="11"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xf numFmtId="0" fontId="15" fillId="0" borderId="1" xfId="0" applyFont="1" applyBorder="1" applyAlignment="1">
      <alignment vertical="center" wrapText="1"/>
    </xf>
    <xf numFmtId="0" fontId="5" fillId="3" borderId="10" xfId="0" applyFont="1" applyFill="1" applyBorder="1" applyAlignment="1">
      <alignment horizontal="left"/>
    </xf>
    <xf numFmtId="0" fontId="5" fillId="3" borderId="8" xfId="0" applyFont="1" applyFill="1" applyBorder="1" applyAlignment="1">
      <alignment horizontal="left"/>
    </xf>
    <xf numFmtId="0" fontId="3" fillId="0" borderId="1" xfId="0" applyFont="1" applyBorder="1" applyAlignment="1">
      <alignment horizontal="left" vertical="center" wrapText="1"/>
    </xf>
    <xf numFmtId="0" fontId="15"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4" fillId="0" borderId="1" xfId="0" applyFont="1" applyBorder="1" applyAlignment="1">
      <alignment horizontal="left" vertical="center" wrapText="1"/>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8" xfId="0" applyFont="1" applyBorder="1" applyAlignment="1">
      <alignment horizontal="left" vertical="center"/>
    </xf>
    <xf numFmtId="0" fontId="17" fillId="0" borderId="10" xfId="0" applyFont="1" applyBorder="1" applyAlignment="1">
      <alignment horizontal="left" vertical="center" wrapText="1"/>
    </xf>
    <xf numFmtId="0" fontId="17" fillId="0" borderId="9" xfId="0" applyFont="1" applyBorder="1" applyAlignment="1">
      <alignment horizontal="left" vertical="center" wrapText="1"/>
    </xf>
    <xf numFmtId="0" fontId="17" fillId="0" borderId="8" xfId="0" applyFont="1" applyBorder="1" applyAlignment="1">
      <alignment horizontal="left" vertical="center" wrapText="1"/>
    </xf>
    <xf numFmtId="0" fontId="17" fillId="0" borderId="1" xfId="0" applyFont="1" applyBorder="1" applyAlignment="1">
      <alignment horizontal="left" vertical="center" wrapText="1"/>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8" xfId="0" applyFont="1" applyBorder="1" applyAlignment="1">
      <alignment horizontal="left" vertical="center"/>
    </xf>
    <xf numFmtId="0" fontId="3" fillId="0" borderId="1" xfId="0" applyFont="1" applyBorder="1" applyAlignment="1">
      <alignment horizontal="left" vertical="center"/>
    </xf>
    <xf numFmtId="0" fontId="25" fillId="0" borderId="1" xfId="0" applyFont="1" applyBorder="1" applyAlignment="1">
      <alignment horizontal="left" vertical="center" wrapText="1"/>
    </xf>
    <xf numFmtId="0" fontId="3" fillId="0" borderId="10" xfId="0" applyFont="1" applyBorder="1"/>
    <xf numFmtId="0" fontId="3" fillId="0" borderId="9" xfId="0" applyFont="1" applyBorder="1"/>
    <xf numFmtId="0" fontId="3" fillId="0" borderId="8" xfId="0" applyFont="1" applyBorder="1"/>
    <xf numFmtId="0" fontId="3" fillId="0" borderId="10" xfId="0" applyFont="1" applyBorder="1" applyAlignment="1">
      <alignment vertical="center"/>
    </xf>
    <xf numFmtId="0" fontId="3" fillId="0" borderId="9" xfId="0" applyFont="1" applyBorder="1" applyAlignment="1">
      <alignment vertical="center"/>
    </xf>
    <xf numFmtId="0" fontId="3" fillId="0" borderId="8" xfId="0" applyFont="1" applyBorder="1" applyAlignment="1">
      <alignment vertical="center"/>
    </xf>
    <xf numFmtId="0" fontId="21" fillId="5" borderId="10" xfId="0" applyFont="1" applyFill="1" applyBorder="1" applyAlignment="1">
      <alignment vertical="center" wrapText="1"/>
    </xf>
    <xf numFmtId="0" fontId="21" fillId="5" borderId="9" xfId="0" applyFont="1" applyFill="1" applyBorder="1" applyAlignment="1">
      <alignment vertical="center" wrapText="1"/>
    </xf>
    <xf numFmtId="0" fontId="21" fillId="5" borderId="8" xfId="0" applyFont="1" applyFill="1" applyBorder="1" applyAlignment="1">
      <alignment vertical="center" wrapText="1"/>
    </xf>
    <xf numFmtId="0" fontId="21" fillId="5" borderId="10"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1" xfId="0" applyFont="1" applyFill="1" applyBorder="1" applyAlignment="1">
      <alignmen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wrapText="1"/>
    </xf>
    <xf numFmtId="0" fontId="3" fillId="0" borderId="1" xfId="0" applyFont="1" applyBorder="1" applyAlignment="1">
      <alignment vertical="center" wrapText="1"/>
    </xf>
    <xf numFmtId="3" fontId="3" fillId="0" borderId="1" xfId="0" applyNumberFormat="1" applyFont="1" applyBorder="1" applyAlignment="1">
      <alignment vertical="center" wrapText="1"/>
    </xf>
    <xf numFmtId="0" fontId="21" fillId="5" borderId="1" xfId="0" applyFont="1" applyFill="1" applyBorder="1" applyAlignment="1">
      <alignment horizontal="left" vertical="center" wrapText="1"/>
    </xf>
    <xf numFmtId="0" fontId="21" fillId="5" borderId="9"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1" xfId="0" applyFont="1" applyFill="1" applyBorder="1" applyAlignment="1">
      <alignment horizontal="center" vertical="center" wrapText="1"/>
    </xf>
    <xf numFmtId="3" fontId="3" fillId="0" borderId="10" xfId="0" applyNumberFormat="1" applyFont="1" applyBorder="1" applyAlignment="1">
      <alignment horizontal="left" wrapText="1"/>
    </xf>
    <xf numFmtId="3" fontId="3" fillId="0" borderId="9" xfId="0" applyNumberFormat="1" applyFont="1" applyBorder="1" applyAlignment="1">
      <alignment horizontal="left"/>
    </xf>
    <xf numFmtId="3" fontId="3" fillId="0" borderId="8" xfId="0" applyNumberFormat="1" applyFont="1" applyBorder="1" applyAlignment="1">
      <alignment horizontal="left"/>
    </xf>
    <xf numFmtId="0" fontId="21" fillId="5" borderId="4" xfId="0" applyFont="1" applyFill="1" applyBorder="1" applyAlignment="1">
      <alignment horizontal="left" vertical="center" wrapText="1"/>
    </xf>
    <xf numFmtId="0" fontId="21" fillId="5" borderId="3" xfId="0" applyFont="1" applyFill="1" applyBorder="1" applyAlignment="1">
      <alignment horizontal="left" vertical="center" wrapText="1"/>
    </xf>
    <xf numFmtId="3" fontId="4" fillId="0" borderId="1" xfId="0" applyNumberFormat="1" applyFont="1" applyBorder="1" applyAlignment="1">
      <alignment horizontal="left" vertical="center" wrapText="1"/>
    </xf>
    <xf numFmtId="3" fontId="34" fillId="0" borderId="1" xfId="0" applyNumberFormat="1" applyFont="1" applyBorder="1" applyAlignment="1">
      <alignment horizontal="left" vertical="center"/>
    </xf>
    <xf numFmtId="3" fontId="3" fillId="0" borderId="10" xfId="0" applyNumberFormat="1" applyFont="1" applyBorder="1" applyAlignment="1">
      <alignment horizontal="left" vertical="center" wrapText="1"/>
    </xf>
    <xf numFmtId="3" fontId="3" fillId="0" borderId="9" xfId="0" applyNumberFormat="1" applyFont="1" applyBorder="1" applyAlignment="1">
      <alignment horizontal="left" vertical="center"/>
    </xf>
    <xf numFmtId="3" fontId="3" fillId="0" borderId="8" xfId="0" applyNumberFormat="1" applyFont="1" applyBorder="1" applyAlignment="1">
      <alignment horizontal="left" vertical="center"/>
    </xf>
    <xf numFmtId="3" fontId="4" fillId="0" borderId="1" xfId="0" applyNumberFormat="1" applyFont="1" applyBorder="1" applyAlignment="1">
      <alignment horizontal="left" wrapText="1"/>
    </xf>
    <xf numFmtId="3" fontId="34" fillId="0" borderId="1" xfId="0" applyNumberFormat="1" applyFont="1" applyBorder="1" applyAlignment="1">
      <alignment horizontal="left"/>
    </xf>
    <xf numFmtId="0" fontId="43" fillId="0" borderId="10" xfId="0" applyFont="1" applyBorder="1" applyAlignment="1">
      <alignment horizontal="right"/>
    </xf>
    <xf numFmtId="0" fontId="43" fillId="0" borderId="9" xfId="0" applyFont="1" applyBorder="1" applyAlignment="1">
      <alignment horizontal="right"/>
    </xf>
    <xf numFmtId="0" fontId="43" fillId="0" borderId="8" xfId="0" applyFont="1" applyBorder="1" applyAlignment="1">
      <alignment horizontal="right"/>
    </xf>
    <xf numFmtId="0" fontId="21" fillId="5" borderId="10" xfId="0" applyFont="1" applyFill="1" applyBorder="1" applyAlignment="1">
      <alignment horizontal="center"/>
    </xf>
    <xf numFmtId="0" fontId="21" fillId="5" borderId="9" xfId="0" applyFont="1" applyFill="1" applyBorder="1" applyAlignment="1">
      <alignment horizontal="center"/>
    </xf>
    <xf numFmtId="0" fontId="21" fillId="5" borderId="8" xfId="0" applyFont="1" applyFill="1" applyBorder="1" applyAlignment="1">
      <alignment horizontal="center"/>
    </xf>
  </cellXfs>
  <cellStyles count="6">
    <cellStyle name="Comma" xfId="1" builtinId="3"/>
    <cellStyle name="Currency" xfId="2" builtinId="4"/>
    <cellStyle name="Currency 101" xfId="5" xr:uid="{46327591-FDF1-4C3C-8FFA-F087EB553733}"/>
    <cellStyle name="Hyperlink" xfId="4" builtinId="8"/>
    <cellStyle name="Normal" xfId="0" builtinId="0"/>
    <cellStyle name="Percent" xfId="3" builtinId="5"/>
  </cellStyles>
  <dxfs count="3">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PGLNSGPPT_2021">
  <a:themeElements>
    <a:clrScheme name="PGL NSG_Extended v2">
      <a:dk1>
        <a:sysClr val="windowText" lastClr="000000"/>
      </a:dk1>
      <a:lt1>
        <a:sysClr val="window" lastClr="FFFFFF"/>
      </a:lt1>
      <a:dk2>
        <a:srgbClr val="000000"/>
      </a:dk2>
      <a:lt2>
        <a:srgbClr val="FFFFFF"/>
      </a:lt2>
      <a:accent1>
        <a:srgbClr val="00549F"/>
      </a:accent1>
      <a:accent2>
        <a:srgbClr val="0088CE"/>
      </a:accent2>
      <a:accent3>
        <a:srgbClr val="C9CAC8"/>
      </a:accent3>
      <a:accent4>
        <a:srgbClr val="5CA947"/>
      </a:accent4>
      <a:accent5>
        <a:srgbClr val="FDCA40"/>
      </a:accent5>
      <a:accent6>
        <a:srgbClr val="F79824"/>
      </a:accent6>
      <a:hlink>
        <a:srgbClr val="0563C1"/>
      </a:hlink>
      <a:folHlink>
        <a:srgbClr val="61636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GLNSGPPT_2021" id="{413D204F-FA20-A740-9A6B-AD12280F77E9}" vid="{8385A23E-A1F1-2D45-89D1-A696937CF08E}"/>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ilsagfiles.org/SAG_files/Evaluation_Documents/TRC_Reports/DCEO/Department_of_Commerce_Cost_Effectiveness_Report_EPY7-GPY4_Final_Report.pdf" TargetMode="External"/><Relationship Id="rId2" Type="http://schemas.openxmlformats.org/officeDocument/2006/relationships/hyperlink" Target="http://ilsagfiles.org/SAG_files/Evaluation_Documents/TRC_Reports/DCEO/Department_of_Commerce_Cost_Effectiveness_Report_EPY7-GPY4_Final_Report.pdf" TargetMode="External"/><Relationship Id="rId1" Type="http://schemas.openxmlformats.org/officeDocument/2006/relationships/hyperlink" Target="https://s3.amazonaws.com/ilsag/DCEO_Summary_Impact_Evaluation_Report_EPY7-9_GPY4-6_2019-02-06_Final.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A3B09-06D4-DE45-98B8-0925DCCDC2CC}">
  <sheetPr>
    <tabColor theme="7"/>
    <pageSetUpPr fitToPage="1"/>
  </sheetPr>
  <dimension ref="B1:S60"/>
  <sheetViews>
    <sheetView showGridLines="0" tabSelected="1" zoomScaleNormal="100" workbookViewId="0"/>
  </sheetViews>
  <sheetFormatPr defaultColWidth="9.19921875" defaultRowHeight="13.8" x14ac:dyDescent="0.25"/>
  <cols>
    <col min="1" max="1" width="3.19921875" style="1" customWidth="1"/>
    <col min="2" max="2" width="84.69921875" style="1" customWidth="1"/>
    <col min="3" max="3" width="18.69921875" style="1" customWidth="1"/>
    <col min="4" max="4" width="17" style="1" customWidth="1"/>
    <col min="5" max="5" width="16" style="1" customWidth="1"/>
    <col min="6" max="6" width="15.19921875" style="1" customWidth="1"/>
    <col min="7" max="7" width="19.19921875" style="1" customWidth="1"/>
    <col min="8" max="8" width="14.19921875" style="1" customWidth="1"/>
    <col min="9" max="9" width="19" style="1" customWidth="1"/>
    <col min="10" max="10" width="19.69921875" style="1" customWidth="1"/>
    <col min="11" max="11" width="17" style="1" customWidth="1"/>
    <col min="12" max="13" width="13.69921875" style="1" customWidth="1"/>
    <col min="14" max="15" width="9.19921875" style="1"/>
    <col min="16" max="16" width="15.19921875" style="1" customWidth="1"/>
    <col min="17" max="16384" width="9.19921875" style="1"/>
  </cols>
  <sheetData>
    <row r="1" spans="2:13" customFormat="1" x14ac:dyDescent="0.25">
      <c r="B1" s="27" t="s">
        <v>0</v>
      </c>
      <c r="C1" s="27"/>
    </row>
    <row r="2" spans="2:13" customFormat="1" x14ac:dyDescent="0.25">
      <c r="B2" s="27" t="s">
        <v>1</v>
      </c>
      <c r="C2" s="27"/>
    </row>
    <row r="3" spans="2:13" customFormat="1" ht="14.4" x14ac:dyDescent="0.3">
      <c r="B3" s="28" t="s">
        <v>281</v>
      </c>
      <c r="C3" s="27"/>
    </row>
    <row r="4" spans="2:13" customFormat="1" x14ac:dyDescent="0.25">
      <c r="B4" s="27"/>
      <c r="C4" s="27"/>
    </row>
    <row r="5" spans="2:13" customFormat="1" ht="22.95" customHeight="1" x14ac:dyDescent="0.25">
      <c r="B5" s="237" t="s">
        <v>2</v>
      </c>
      <c r="C5" s="238"/>
      <c r="D5" s="238"/>
      <c r="E5" s="238"/>
      <c r="F5" s="238"/>
      <c r="G5" s="238"/>
      <c r="H5" s="238"/>
      <c r="I5" s="238"/>
      <c r="J5" s="238"/>
      <c r="K5" s="238"/>
      <c r="L5" s="238"/>
      <c r="M5" s="239"/>
    </row>
    <row r="6" spans="2:13" customFormat="1" ht="33" customHeight="1" x14ac:dyDescent="0.25">
      <c r="B6" s="240"/>
      <c r="C6" s="241"/>
      <c r="D6" s="241"/>
      <c r="E6" s="241"/>
      <c r="F6" s="241"/>
      <c r="G6" s="241"/>
      <c r="H6" s="241"/>
      <c r="I6" s="241"/>
      <c r="J6" s="241"/>
      <c r="K6" s="241"/>
      <c r="L6" s="241"/>
      <c r="M6" s="242"/>
    </row>
    <row r="7" spans="2:13" customFormat="1" ht="14.4" x14ac:dyDescent="0.3">
      <c r="B7" s="117"/>
      <c r="C7" s="118"/>
      <c r="D7" s="119"/>
      <c r="E7" s="119"/>
      <c r="F7" s="119"/>
      <c r="G7" s="119"/>
      <c r="H7" s="119"/>
      <c r="I7" s="119"/>
      <c r="J7" s="119"/>
      <c r="K7" s="119"/>
      <c r="L7" s="119"/>
      <c r="M7" s="119"/>
    </row>
    <row r="8" spans="2:13" customFormat="1" ht="13.95" customHeight="1" x14ac:dyDescent="0.25">
      <c r="B8" s="243" t="s">
        <v>3</v>
      </c>
      <c r="C8" s="243"/>
      <c r="D8" s="243"/>
      <c r="E8" s="243"/>
      <c r="F8" s="243"/>
      <c r="G8" s="243"/>
      <c r="H8" s="243"/>
      <c r="I8" s="243"/>
      <c r="J8" s="243"/>
      <c r="K8" s="243"/>
      <c r="L8" s="243"/>
      <c r="M8" s="243"/>
    </row>
    <row r="9" spans="2:13" customFormat="1" x14ac:dyDescent="0.25">
      <c r="B9" s="243"/>
      <c r="C9" s="243"/>
      <c r="D9" s="243"/>
      <c r="E9" s="243"/>
      <c r="F9" s="243"/>
      <c r="G9" s="243"/>
      <c r="H9" s="243"/>
      <c r="I9" s="243"/>
      <c r="J9" s="243"/>
      <c r="K9" s="243"/>
      <c r="L9" s="243"/>
      <c r="M9" s="243"/>
    </row>
    <row r="10" spans="2:13" customFormat="1" x14ac:dyDescent="0.25">
      <c r="B10" s="243"/>
      <c r="C10" s="243"/>
      <c r="D10" s="243"/>
      <c r="E10" s="243"/>
      <c r="F10" s="243"/>
      <c r="G10" s="243"/>
      <c r="H10" s="243"/>
      <c r="I10" s="243"/>
      <c r="J10" s="243"/>
      <c r="K10" s="243"/>
      <c r="L10" s="243"/>
      <c r="M10" s="243"/>
    </row>
    <row r="11" spans="2:13" customFormat="1" x14ac:dyDescent="0.25">
      <c r="B11" s="243"/>
      <c r="C11" s="243"/>
      <c r="D11" s="243"/>
      <c r="E11" s="243"/>
      <c r="F11" s="243"/>
      <c r="G11" s="243"/>
      <c r="H11" s="243"/>
      <c r="I11" s="243"/>
      <c r="J11" s="243"/>
      <c r="K11" s="243"/>
      <c r="L11" s="243"/>
      <c r="M11" s="243"/>
    </row>
    <row r="12" spans="2:13" customFormat="1" x14ac:dyDescent="0.25">
      <c r="B12" s="243"/>
      <c r="C12" s="243"/>
      <c r="D12" s="243"/>
      <c r="E12" s="243"/>
      <c r="F12" s="243"/>
      <c r="G12" s="243"/>
      <c r="H12" s="243"/>
      <c r="I12" s="243"/>
      <c r="J12" s="243"/>
      <c r="K12" s="243"/>
      <c r="L12" s="243"/>
      <c r="M12" s="243"/>
    </row>
    <row r="13" spans="2:13" customFormat="1" x14ac:dyDescent="0.25">
      <c r="B13" s="243"/>
      <c r="C13" s="243"/>
      <c r="D13" s="243"/>
      <c r="E13" s="243"/>
      <c r="F13" s="243"/>
      <c r="G13" s="243"/>
      <c r="H13" s="243"/>
      <c r="I13" s="243"/>
      <c r="J13" s="243"/>
      <c r="K13" s="243"/>
      <c r="L13" s="243"/>
      <c r="M13" s="243"/>
    </row>
    <row r="14" spans="2:13" customFormat="1" x14ac:dyDescent="0.25">
      <c r="B14" s="243"/>
      <c r="C14" s="243"/>
      <c r="D14" s="243"/>
      <c r="E14" s="243"/>
      <c r="F14" s="243"/>
      <c r="G14" s="243"/>
      <c r="H14" s="243"/>
      <c r="I14" s="243"/>
      <c r="J14" s="243"/>
      <c r="K14" s="243"/>
      <c r="L14" s="243"/>
      <c r="M14" s="243"/>
    </row>
    <row r="15" spans="2:13" customFormat="1" x14ac:dyDescent="0.25">
      <c r="B15" s="243"/>
      <c r="C15" s="243"/>
      <c r="D15" s="243"/>
      <c r="E15" s="243"/>
      <c r="F15" s="243"/>
      <c r="G15" s="243"/>
      <c r="H15" s="243"/>
      <c r="I15" s="243"/>
      <c r="J15" s="243"/>
      <c r="K15" s="243"/>
      <c r="L15" s="243"/>
      <c r="M15" s="243"/>
    </row>
    <row r="16" spans="2:13" customFormat="1" x14ac:dyDescent="0.25">
      <c r="B16" s="243"/>
      <c r="C16" s="243"/>
      <c r="D16" s="243"/>
      <c r="E16" s="243"/>
      <c r="F16" s="243"/>
      <c r="G16" s="243"/>
      <c r="H16" s="243"/>
      <c r="I16" s="243"/>
      <c r="J16" s="243"/>
      <c r="K16" s="243"/>
      <c r="L16" s="243"/>
      <c r="M16" s="243"/>
    </row>
    <row r="17" spans="2:16" customFormat="1" x14ac:dyDescent="0.25">
      <c r="B17" s="120"/>
      <c r="C17" s="120"/>
      <c r="D17" s="120"/>
      <c r="E17" s="120"/>
      <c r="F17" s="120"/>
      <c r="G17" s="120"/>
      <c r="H17" s="120"/>
      <c r="I17" s="120"/>
      <c r="J17" s="120"/>
      <c r="K17" s="120"/>
      <c r="L17" s="120"/>
      <c r="M17" s="120"/>
    </row>
    <row r="18" spans="2:16" customFormat="1" x14ac:dyDescent="0.25">
      <c r="B18" s="26" t="s">
        <v>287</v>
      </c>
      <c r="C18" s="120"/>
      <c r="D18" s="120"/>
      <c r="E18" s="120"/>
      <c r="F18" s="120"/>
      <c r="G18" s="120"/>
      <c r="H18" s="120"/>
      <c r="I18" s="120"/>
      <c r="J18" s="120"/>
      <c r="K18" s="120"/>
      <c r="L18" s="120"/>
      <c r="M18" s="120"/>
    </row>
    <row r="19" spans="2:16" customFormat="1" ht="50.4" x14ac:dyDescent="0.25">
      <c r="B19" s="121" t="s">
        <v>4</v>
      </c>
      <c r="C19" s="121" t="s">
        <v>5</v>
      </c>
      <c r="D19" s="121" t="s">
        <v>272</v>
      </c>
      <c r="E19" s="121" t="s">
        <v>6</v>
      </c>
      <c r="F19" s="121" t="s">
        <v>7</v>
      </c>
      <c r="G19" s="121" t="s">
        <v>8</v>
      </c>
      <c r="H19" s="121" t="s">
        <v>9</v>
      </c>
      <c r="I19" s="121" t="s">
        <v>10</v>
      </c>
      <c r="J19" s="121" t="s">
        <v>11</v>
      </c>
      <c r="K19" s="121" t="s">
        <v>273</v>
      </c>
      <c r="L19" s="121" t="s">
        <v>274</v>
      </c>
      <c r="M19" s="121" t="s">
        <v>12</v>
      </c>
    </row>
    <row r="20" spans="2:16" s="24" customFormat="1" ht="13.2" x14ac:dyDescent="0.25">
      <c r="B20" s="122" t="s">
        <v>13</v>
      </c>
      <c r="C20" s="123"/>
      <c r="D20" s="123"/>
      <c r="E20" s="123"/>
      <c r="F20" s="123"/>
      <c r="G20" s="123"/>
      <c r="H20" s="123"/>
      <c r="I20" s="123"/>
      <c r="J20" s="123"/>
      <c r="K20" s="123"/>
      <c r="L20" s="123"/>
      <c r="M20" s="124"/>
    </row>
    <row r="21" spans="2:16" x14ac:dyDescent="0.25">
      <c r="B21" s="15" t="s">
        <v>14</v>
      </c>
      <c r="C21" s="14">
        <v>79371.429999999993</v>
      </c>
      <c r="D21" s="14">
        <v>633565.06646919774</v>
      </c>
      <c r="E21" s="14">
        <v>693322.19231835799</v>
      </c>
      <c r="F21" s="14">
        <v>698000</v>
      </c>
      <c r="G21" s="22">
        <f>C21/F21</f>
        <v>0.11371265042979942</v>
      </c>
      <c r="H21" s="187">
        <f>SUM(I21:J21)</f>
        <v>269319.03597999999</v>
      </c>
      <c r="I21" s="187">
        <v>117673.8</v>
      </c>
      <c r="J21" s="187">
        <v>151645.23598</v>
      </c>
      <c r="K21" s="9">
        <v>858429.15</v>
      </c>
      <c r="L21" s="9">
        <v>946874.19</v>
      </c>
      <c r="M21" s="8">
        <f>H21/L21</f>
        <v>0.28442958824339692</v>
      </c>
    </row>
    <row r="22" spans="2:16" x14ac:dyDescent="0.25">
      <c r="B22" s="15" t="s">
        <v>15</v>
      </c>
      <c r="C22" s="14">
        <v>60258.94</v>
      </c>
      <c r="D22" s="14">
        <v>167151.21619480359</v>
      </c>
      <c r="E22" s="14">
        <v>174063.80038326562</v>
      </c>
      <c r="F22" s="14">
        <v>150000</v>
      </c>
      <c r="G22" s="22">
        <f>C22/F22</f>
        <v>0.40172626666666666</v>
      </c>
      <c r="H22" s="187">
        <f t="shared" ref="H22:H23" si="0">SUM(I22:J22)</f>
        <v>115511.42000000001</v>
      </c>
      <c r="I22" s="187">
        <v>32279.3</v>
      </c>
      <c r="J22" s="187">
        <v>83232.12000000001</v>
      </c>
      <c r="K22" s="9">
        <v>326106</v>
      </c>
      <c r="L22" s="9">
        <v>347578.42</v>
      </c>
      <c r="M22" s="8">
        <f>H22/L22</f>
        <v>0.33233196698460171</v>
      </c>
    </row>
    <row r="23" spans="2:16" x14ac:dyDescent="0.25">
      <c r="B23" s="15" t="s">
        <v>16</v>
      </c>
      <c r="C23" s="14">
        <v>72286.66</v>
      </c>
      <c r="D23" s="14">
        <v>48311.14389670793</v>
      </c>
      <c r="E23" s="14">
        <v>42234.009792007026</v>
      </c>
      <c r="F23" s="14">
        <v>150000</v>
      </c>
      <c r="G23" s="22">
        <f>C23/F23</f>
        <v>0.48191106666666667</v>
      </c>
      <c r="H23" s="187">
        <f t="shared" si="0"/>
        <v>138637.97002000001</v>
      </c>
      <c r="I23" s="187">
        <v>8550</v>
      </c>
      <c r="J23" s="187">
        <v>130087.97002000001</v>
      </c>
      <c r="K23" s="9">
        <v>344690.2</v>
      </c>
      <c r="L23" s="9">
        <v>370621.8</v>
      </c>
      <c r="M23" s="8">
        <f>H23/L23</f>
        <v>0.3740685788585561</v>
      </c>
    </row>
    <row r="24" spans="2:16" x14ac:dyDescent="0.25">
      <c r="B24" s="126" t="s">
        <v>17</v>
      </c>
      <c r="C24" s="127">
        <f>SUM(C21:C23)</f>
        <v>211917.03</v>
      </c>
      <c r="D24" s="127">
        <f>SUM(D21:D23)</f>
        <v>849027.42656070925</v>
      </c>
      <c r="E24" s="127">
        <f>SUM(E21:E23)</f>
        <v>909620.00249363063</v>
      </c>
      <c r="F24" s="127">
        <f>SUM(F21:F23)</f>
        <v>998000</v>
      </c>
      <c r="G24" s="129">
        <f>C24/F24</f>
        <v>0.21234171342685371</v>
      </c>
      <c r="H24" s="130">
        <f>SUM(H21:H23)</f>
        <v>523468.42599999998</v>
      </c>
      <c r="I24" s="130">
        <f>SUM(I21:I23)</f>
        <v>158503.1</v>
      </c>
      <c r="J24" s="130">
        <f>SUM(J21:J23)</f>
        <v>364965.326</v>
      </c>
      <c r="K24" s="130">
        <f t="shared" ref="K24:L24" si="1">SUM(K21:K23)</f>
        <v>1529225.3499999999</v>
      </c>
      <c r="L24" s="130">
        <f t="shared" si="1"/>
        <v>1665074.41</v>
      </c>
      <c r="M24" s="129">
        <f>H24/L24</f>
        <v>0.3143814011290943</v>
      </c>
    </row>
    <row r="25" spans="2:16" x14ac:dyDescent="0.25">
      <c r="B25" s="131" t="s">
        <v>18</v>
      </c>
      <c r="C25" s="132">
        <f>SUM(C21:C22)</f>
        <v>139630.37</v>
      </c>
      <c r="D25" s="132">
        <f t="shared" ref="D25:F25" si="2">SUM(D21:D22)</f>
        <v>800716.28266400134</v>
      </c>
      <c r="E25" s="132">
        <f t="shared" si="2"/>
        <v>867385.99270162359</v>
      </c>
      <c r="F25" s="132">
        <f t="shared" si="2"/>
        <v>848000</v>
      </c>
      <c r="G25" s="133">
        <f t="shared" ref="G25:G26" si="3">C25/F25</f>
        <v>0.16465845518867925</v>
      </c>
      <c r="H25" s="134">
        <f>H21+H22</f>
        <v>384830.45597999997</v>
      </c>
      <c r="I25" s="134">
        <f>SUM(I21:I22)</f>
        <v>149953.1</v>
      </c>
      <c r="J25" s="134">
        <f>SUM(J21:J22)</f>
        <v>234877.35597999999</v>
      </c>
      <c r="K25" s="134">
        <f t="shared" ref="K25:L25" si="4">SUM(K21:K22)</f>
        <v>1184535.1499999999</v>
      </c>
      <c r="L25" s="134">
        <f t="shared" si="4"/>
        <v>1294452.6099999999</v>
      </c>
      <c r="M25" s="133">
        <f>H25/L25</f>
        <v>0.2972920391268708</v>
      </c>
      <c r="O25" s="2"/>
      <c r="P25" s="2"/>
    </row>
    <row r="26" spans="2:16" x14ac:dyDescent="0.25">
      <c r="B26" s="131" t="s">
        <v>19</v>
      </c>
      <c r="C26" s="132">
        <f>C23</f>
        <v>72286.66</v>
      </c>
      <c r="D26" s="132">
        <f>D23</f>
        <v>48311.14389670793</v>
      </c>
      <c r="E26" s="132">
        <f>E23</f>
        <v>42234.009792007026</v>
      </c>
      <c r="F26" s="132">
        <f>F23</f>
        <v>150000</v>
      </c>
      <c r="G26" s="133">
        <f t="shared" si="3"/>
        <v>0.48191106666666667</v>
      </c>
      <c r="H26" s="134">
        <f>H23</f>
        <v>138637.97002000001</v>
      </c>
      <c r="I26" s="134">
        <f>I23</f>
        <v>8550</v>
      </c>
      <c r="J26" s="134">
        <f>J23</f>
        <v>130087.97002000001</v>
      </c>
      <c r="K26" s="134">
        <f t="shared" ref="K26:L26" si="5">K23</f>
        <v>344690.2</v>
      </c>
      <c r="L26" s="134">
        <f t="shared" si="5"/>
        <v>370621.8</v>
      </c>
      <c r="M26" s="133">
        <f t="shared" ref="M26:M40" si="6">H26/L26</f>
        <v>0.3740685788585561</v>
      </c>
      <c r="O26" s="2"/>
      <c r="P26" s="2"/>
    </row>
    <row r="27" spans="2:16" x14ac:dyDescent="0.25">
      <c r="B27" s="122" t="s">
        <v>20</v>
      </c>
      <c r="C27" s="123"/>
      <c r="D27" s="135"/>
      <c r="E27" s="135"/>
      <c r="F27" s="135"/>
      <c r="G27" s="123"/>
      <c r="H27" s="123"/>
      <c r="I27" s="136"/>
      <c r="J27" s="137"/>
      <c r="K27" s="138"/>
      <c r="L27" s="123"/>
      <c r="M27" s="124"/>
      <c r="N27" s="21"/>
      <c r="O27" s="2"/>
      <c r="P27" s="2"/>
    </row>
    <row r="28" spans="2:16" x14ac:dyDescent="0.25">
      <c r="B28" s="15" t="s">
        <v>21</v>
      </c>
      <c r="C28" s="14">
        <v>97837.7</v>
      </c>
      <c r="D28" s="23">
        <v>422459.8161504973</v>
      </c>
      <c r="E28" s="20">
        <v>448106.13421429461</v>
      </c>
      <c r="F28" s="20">
        <v>307585.06299999997</v>
      </c>
      <c r="G28" s="19">
        <f t="shared" ref="G28:G30" si="7">C28/F28</f>
        <v>0.31808339145519565</v>
      </c>
      <c r="H28" s="187">
        <f t="shared" ref="H28:H29" si="8">SUM(I28:J28)</f>
        <v>229357.20999999996</v>
      </c>
      <c r="I28" s="10">
        <v>111324.14999999998</v>
      </c>
      <c r="J28" s="10">
        <v>118033.06</v>
      </c>
      <c r="K28" s="9">
        <v>818501.5</v>
      </c>
      <c r="L28" s="9">
        <v>720471.25</v>
      </c>
      <c r="M28" s="8">
        <f>H28/L28</f>
        <v>0.31834332043089847</v>
      </c>
      <c r="O28" s="2"/>
      <c r="P28" s="2"/>
    </row>
    <row r="29" spans="2:16" x14ac:dyDescent="0.25">
      <c r="B29" s="15" t="s">
        <v>22</v>
      </c>
      <c r="C29" s="14">
        <v>14825.34</v>
      </c>
      <c r="D29" s="139">
        <v>82117.93734065094</v>
      </c>
      <c r="E29" s="20">
        <v>84096.109687844772</v>
      </c>
      <c r="F29" s="20">
        <v>11482</v>
      </c>
      <c r="G29" s="19">
        <f>C29/F29</f>
        <v>1.2911809789235325</v>
      </c>
      <c r="H29" s="187">
        <f t="shared" si="8"/>
        <v>46346.490000000005</v>
      </c>
      <c r="I29" s="10">
        <v>19948.18</v>
      </c>
      <c r="J29" s="10">
        <v>26398.31</v>
      </c>
      <c r="K29" s="9">
        <v>172795</v>
      </c>
      <c r="L29" s="9">
        <v>76215.47</v>
      </c>
      <c r="M29" s="8">
        <f>H29/L29</f>
        <v>0.60809819843661672</v>
      </c>
      <c r="O29" s="7"/>
      <c r="P29" s="7"/>
    </row>
    <row r="30" spans="2:16" x14ac:dyDescent="0.25">
      <c r="B30" s="126" t="s">
        <v>23</v>
      </c>
      <c r="C30" s="128">
        <f>SUM(C28:C29)</f>
        <v>112663.03999999999</v>
      </c>
      <c r="D30" s="128">
        <f>SUM(D28:D29)</f>
        <v>504577.75349114824</v>
      </c>
      <c r="E30" s="140">
        <f>SUM(E28+E29)</f>
        <v>532202.24390213937</v>
      </c>
      <c r="F30" s="140">
        <f>SUM(F28:F29)</f>
        <v>319067.06299999997</v>
      </c>
      <c r="G30" s="141">
        <f t="shared" si="7"/>
        <v>0.35310144187461934</v>
      </c>
      <c r="H30" s="130">
        <f>SUM(H28:H29)</f>
        <v>275703.69999999995</v>
      </c>
      <c r="I30" s="130">
        <f>SUM(I28:I29)</f>
        <v>131272.32999999999</v>
      </c>
      <c r="J30" s="130">
        <f>SUM(J28:J29)</f>
        <v>144431.37</v>
      </c>
      <c r="K30" s="130">
        <f t="shared" ref="K30:L30" si="9">SUM(K28:K29)</f>
        <v>991296.5</v>
      </c>
      <c r="L30" s="130">
        <f t="shared" si="9"/>
        <v>796686.72</v>
      </c>
      <c r="M30" s="129">
        <f>H30/L30</f>
        <v>0.34606287901974814</v>
      </c>
      <c r="O30" s="7"/>
      <c r="P30" s="7"/>
    </row>
    <row r="31" spans="2:16" x14ac:dyDescent="0.25">
      <c r="B31" s="122" t="s">
        <v>24</v>
      </c>
      <c r="C31" s="142"/>
      <c r="D31" s="142"/>
      <c r="E31" s="142"/>
      <c r="F31" s="142"/>
      <c r="G31" s="142"/>
      <c r="H31" s="142"/>
      <c r="I31" s="143"/>
      <c r="J31" s="144"/>
      <c r="K31" s="142"/>
      <c r="L31" s="142"/>
      <c r="M31" s="145"/>
      <c r="O31" s="2"/>
      <c r="P31" s="2"/>
    </row>
    <row r="32" spans="2:16" x14ac:dyDescent="0.25">
      <c r="B32" s="15" t="s">
        <v>25</v>
      </c>
      <c r="C32" s="14">
        <v>1276.68</v>
      </c>
      <c r="D32" s="14"/>
      <c r="E32" s="14"/>
      <c r="F32" s="14">
        <v>0</v>
      </c>
      <c r="G32" s="10" t="s">
        <v>26</v>
      </c>
      <c r="H32" s="187">
        <f t="shared" ref="H32:H34" si="10">SUM(I32:J32)</f>
        <v>40635.86</v>
      </c>
      <c r="I32" s="146">
        <v>26708.39</v>
      </c>
      <c r="J32" s="146">
        <v>13927.47</v>
      </c>
      <c r="K32" s="10" t="s">
        <v>26</v>
      </c>
      <c r="L32" s="10">
        <v>27831.03</v>
      </c>
      <c r="M32" s="8" t="s">
        <v>26</v>
      </c>
      <c r="O32" s="2"/>
      <c r="P32" s="2"/>
    </row>
    <row r="33" spans="2:19" x14ac:dyDescent="0.25">
      <c r="B33" s="15" t="s">
        <v>27</v>
      </c>
      <c r="C33" s="10" t="s">
        <v>26</v>
      </c>
      <c r="D33" s="14"/>
      <c r="E33" s="14"/>
      <c r="F33" s="10" t="s">
        <v>26</v>
      </c>
      <c r="G33" s="10" t="s">
        <v>26</v>
      </c>
      <c r="H33" s="125">
        <f t="shared" si="10"/>
        <v>0</v>
      </c>
      <c r="I33" s="10" t="s">
        <v>26</v>
      </c>
      <c r="J33" s="10" t="s">
        <v>26</v>
      </c>
      <c r="K33" s="10" t="s">
        <v>26</v>
      </c>
      <c r="L33" s="10" t="s">
        <v>26</v>
      </c>
      <c r="M33" s="8" t="s">
        <v>26</v>
      </c>
      <c r="O33" s="2"/>
      <c r="P33" s="2"/>
    </row>
    <row r="34" spans="2:19" x14ac:dyDescent="0.25">
      <c r="B34" s="15" t="s">
        <v>28</v>
      </c>
      <c r="C34" s="14">
        <v>29011.05</v>
      </c>
      <c r="D34" s="14"/>
      <c r="E34" s="14"/>
      <c r="F34" s="14">
        <v>119796.864</v>
      </c>
      <c r="G34" s="10" t="s">
        <v>26</v>
      </c>
      <c r="H34" s="187">
        <f t="shared" si="10"/>
        <v>242028.28</v>
      </c>
      <c r="I34" s="146">
        <v>134461.41</v>
      </c>
      <c r="J34" s="146">
        <v>107566.87</v>
      </c>
      <c r="K34" s="10" t="s">
        <v>26</v>
      </c>
      <c r="L34" s="10">
        <v>552291.89</v>
      </c>
      <c r="M34" s="8" t="s">
        <v>26</v>
      </c>
      <c r="O34" s="2"/>
      <c r="P34" s="2"/>
    </row>
    <row r="35" spans="2:19" x14ac:dyDescent="0.25">
      <c r="B35" s="131" t="s">
        <v>29</v>
      </c>
      <c r="C35" s="132">
        <f>SUM(C32:C34)</f>
        <v>30287.73</v>
      </c>
      <c r="D35" s="132">
        <v>72200.087766084675</v>
      </c>
      <c r="E35" s="132">
        <v>76958.286042154039</v>
      </c>
      <c r="F35" s="132">
        <f>SUM(F32:F34)</f>
        <v>119796.864</v>
      </c>
      <c r="G35" s="133">
        <f>C35/F35</f>
        <v>0.25282573340150205</v>
      </c>
      <c r="H35" s="134">
        <f>SUM(H32:H34)</f>
        <v>282664.14</v>
      </c>
      <c r="I35" s="134">
        <f>SUM(I32:I34)</f>
        <v>161169.79999999999</v>
      </c>
      <c r="J35" s="134">
        <f>SUM(J32:J34)</f>
        <v>121494.34</v>
      </c>
      <c r="K35" s="134">
        <v>426282</v>
      </c>
      <c r="L35" s="134">
        <f>SUM(L32:L34)</f>
        <v>580122.92000000004</v>
      </c>
      <c r="M35" s="133">
        <f>H35/L35</f>
        <v>0.48724870239569229</v>
      </c>
      <c r="O35" s="17"/>
      <c r="P35" s="17"/>
      <c r="Q35" s="18"/>
    </row>
    <row r="36" spans="2:19" x14ac:dyDescent="0.25">
      <c r="B36" s="15" t="s">
        <v>30</v>
      </c>
      <c r="C36" s="14">
        <v>0</v>
      </c>
      <c r="D36" s="14"/>
      <c r="E36" s="14"/>
      <c r="F36" s="14">
        <v>0</v>
      </c>
      <c r="G36" s="10" t="s">
        <v>26</v>
      </c>
      <c r="H36" s="187">
        <f t="shared" ref="H36:H39" si="11">SUM(I36:J36)</f>
        <v>0</v>
      </c>
      <c r="I36" s="146">
        <v>0</v>
      </c>
      <c r="J36" s="146">
        <v>0</v>
      </c>
      <c r="K36" s="10" t="s">
        <v>26</v>
      </c>
      <c r="L36" s="10">
        <v>0</v>
      </c>
      <c r="M36" s="8" t="s">
        <v>26</v>
      </c>
      <c r="O36" s="17"/>
      <c r="P36" s="17"/>
      <c r="Q36" s="16"/>
    </row>
    <row r="37" spans="2:19" x14ac:dyDescent="0.25">
      <c r="B37" s="15" t="s">
        <v>31</v>
      </c>
      <c r="C37" s="10" t="s">
        <v>26</v>
      </c>
      <c r="D37" s="14"/>
      <c r="E37" s="14"/>
      <c r="F37" s="10" t="s">
        <v>26</v>
      </c>
      <c r="G37" s="10" t="s">
        <v>26</v>
      </c>
      <c r="H37" s="125">
        <f t="shared" si="11"/>
        <v>0</v>
      </c>
      <c r="I37" s="10" t="s">
        <v>26</v>
      </c>
      <c r="J37" s="10" t="s">
        <v>26</v>
      </c>
      <c r="K37" s="10" t="s">
        <v>26</v>
      </c>
      <c r="L37" s="10" t="s">
        <v>26</v>
      </c>
      <c r="M37" s="8" t="s">
        <v>26</v>
      </c>
      <c r="O37" s="7"/>
      <c r="P37" s="13"/>
    </row>
    <row r="38" spans="2:19" x14ac:dyDescent="0.25">
      <c r="B38" s="15" t="s">
        <v>32</v>
      </c>
      <c r="C38" s="14">
        <v>32848.519999999997</v>
      </c>
      <c r="D38" s="14"/>
      <c r="E38" s="14"/>
      <c r="F38" s="14">
        <v>75441</v>
      </c>
      <c r="G38" s="10" t="s">
        <v>26</v>
      </c>
      <c r="H38" s="187">
        <f t="shared" si="11"/>
        <v>442959.67000000004</v>
      </c>
      <c r="I38" s="146">
        <v>314774.40000000002</v>
      </c>
      <c r="J38" s="146">
        <v>128185.27</v>
      </c>
      <c r="K38" s="10" t="s">
        <v>26</v>
      </c>
      <c r="L38" s="10">
        <v>452078.5</v>
      </c>
      <c r="M38" s="8" t="s">
        <v>26</v>
      </c>
      <c r="O38" s="12"/>
      <c r="P38" s="7"/>
    </row>
    <row r="39" spans="2:19" x14ac:dyDescent="0.25">
      <c r="B39" s="15" t="s">
        <v>33</v>
      </c>
      <c r="C39" s="14">
        <v>0</v>
      </c>
      <c r="D39" s="14"/>
      <c r="E39" s="14"/>
      <c r="F39" s="14">
        <v>0</v>
      </c>
      <c r="G39" s="10" t="s">
        <v>26</v>
      </c>
      <c r="H39" s="187">
        <f t="shared" si="11"/>
        <v>0</v>
      </c>
      <c r="I39" s="146">
        <v>0</v>
      </c>
      <c r="J39" s="146">
        <v>0</v>
      </c>
      <c r="K39" s="10" t="s">
        <v>26</v>
      </c>
      <c r="L39" s="10">
        <v>0</v>
      </c>
      <c r="M39" s="8" t="s">
        <v>26</v>
      </c>
      <c r="O39" s="2"/>
      <c r="P39" s="2"/>
    </row>
    <row r="40" spans="2:19" x14ac:dyDescent="0.25">
      <c r="B40" s="131" t="s">
        <v>34</v>
      </c>
      <c r="C40" s="132">
        <f>SUM(C36:C39)</f>
        <v>32848.519999999997</v>
      </c>
      <c r="D40" s="132">
        <v>37060.38667053586</v>
      </c>
      <c r="E40" s="132">
        <v>38181.692833361158</v>
      </c>
      <c r="F40" s="132">
        <f>SUM(F36:F39)</f>
        <v>75441</v>
      </c>
      <c r="G40" s="133">
        <f>C40/F40</f>
        <v>0.43541999708381379</v>
      </c>
      <c r="H40" s="134">
        <f>SUM(H36:H39)</f>
        <v>442959.67000000004</v>
      </c>
      <c r="I40" s="134">
        <f>SUM(I36:I39)</f>
        <v>314774.40000000002</v>
      </c>
      <c r="J40" s="134">
        <f>SUM(J36:J39)</f>
        <v>128185.27</v>
      </c>
      <c r="K40" s="134">
        <v>397079</v>
      </c>
      <c r="L40" s="134">
        <f>SUM(L36:L39)</f>
        <v>452078.5</v>
      </c>
      <c r="M40" s="133">
        <f t="shared" si="6"/>
        <v>0.97982910047701899</v>
      </c>
      <c r="O40" s="2"/>
    </row>
    <row r="41" spans="2:19" x14ac:dyDescent="0.25">
      <c r="B41" s="126" t="s">
        <v>35</v>
      </c>
      <c r="C41" s="127">
        <f>C35+C40</f>
        <v>63136.25</v>
      </c>
      <c r="D41" s="127">
        <f>D35+D40</f>
        <v>109260.47443662054</v>
      </c>
      <c r="E41" s="127">
        <f>E35+E40</f>
        <v>115139.9788755152</v>
      </c>
      <c r="F41" s="127">
        <f>SUM(F35,F40)</f>
        <v>195237.864</v>
      </c>
      <c r="G41" s="141">
        <f>C41/F41</f>
        <v>0.32338117569243635</v>
      </c>
      <c r="H41" s="130">
        <f>H35+H40</f>
        <v>725623.81</v>
      </c>
      <c r="I41" s="130">
        <f>I35+I40</f>
        <v>475944.2</v>
      </c>
      <c r="J41" s="130">
        <f>J35+J40</f>
        <v>249679.61</v>
      </c>
      <c r="K41" s="130">
        <f>K35+K40</f>
        <v>823361</v>
      </c>
      <c r="L41" s="130">
        <f>L35+L40</f>
        <v>1032201.42</v>
      </c>
      <c r="M41" s="147">
        <f>H41/L41</f>
        <v>0.70298664189010707</v>
      </c>
      <c r="O41" s="2"/>
    </row>
    <row r="42" spans="2:19" x14ac:dyDescent="0.25">
      <c r="B42" s="122" t="s">
        <v>36</v>
      </c>
      <c r="C42" s="148"/>
      <c r="D42" s="123"/>
      <c r="E42" s="123"/>
      <c r="F42" s="123"/>
      <c r="G42" s="123"/>
      <c r="H42" s="123"/>
      <c r="I42" s="149"/>
      <c r="J42" s="137"/>
      <c r="K42" s="123"/>
      <c r="L42" s="123"/>
      <c r="M42" s="124"/>
      <c r="O42" s="2"/>
    </row>
    <row r="43" spans="2:19" x14ac:dyDescent="0.25">
      <c r="B43" s="150" t="s">
        <v>37</v>
      </c>
      <c r="C43" s="151"/>
      <c r="D43" s="152"/>
      <c r="E43" s="152"/>
      <c r="F43" s="152"/>
      <c r="G43" s="129"/>
      <c r="H43" s="130"/>
      <c r="I43" s="130"/>
      <c r="J43" s="130"/>
      <c r="K43" s="130"/>
      <c r="L43" s="130"/>
      <c r="M43" s="129"/>
      <c r="O43" s="7"/>
      <c r="P43" s="7"/>
    </row>
    <row r="44" spans="2:19" x14ac:dyDescent="0.25">
      <c r="B44" s="153" t="s">
        <v>38</v>
      </c>
      <c r="C44" s="14">
        <v>0</v>
      </c>
      <c r="D44" s="14">
        <v>3846.0718376406139</v>
      </c>
      <c r="E44" s="14">
        <v>3873.3424961831702</v>
      </c>
      <c r="F44" s="14">
        <v>0</v>
      </c>
      <c r="G44" s="156"/>
      <c r="H44" s="157"/>
      <c r="I44" s="157"/>
      <c r="J44" s="157"/>
      <c r="K44" s="157"/>
      <c r="L44" s="157"/>
      <c r="M44" s="156"/>
      <c r="O44" s="7"/>
      <c r="P44" s="7"/>
    </row>
    <row r="45" spans="2:19" x14ac:dyDescent="0.25">
      <c r="B45" s="11" t="s">
        <v>39</v>
      </c>
      <c r="G45" s="10" t="s">
        <v>26</v>
      </c>
      <c r="H45" s="125">
        <v>0</v>
      </c>
      <c r="I45" s="10" t="s">
        <v>26</v>
      </c>
      <c r="J45" s="10" t="s">
        <v>26</v>
      </c>
      <c r="K45" s="10" t="s">
        <v>26</v>
      </c>
      <c r="L45" s="10" t="s">
        <v>26</v>
      </c>
      <c r="M45" s="10" t="s">
        <v>26</v>
      </c>
      <c r="O45" s="2"/>
    </row>
    <row r="46" spans="2:19" x14ac:dyDescent="0.25">
      <c r="B46" s="150" t="s">
        <v>40</v>
      </c>
      <c r="C46" s="127">
        <f>SUM(C44:C44)</f>
        <v>0</v>
      </c>
      <c r="D46" s="127">
        <f>SUM(D44:D44)</f>
        <v>3846.0718376406139</v>
      </c>
      <c r="E46" s="127">
        <f>SUM(E44:E44)</f>
        <v>3873.3424961831702</v>
      </c>
      <c r="F46" s="127">
        <f>SUM(F44:F44)</f>
        <v>0</v>
      </c>
      <c r="G46" s="141"/>
      <c r="H46" s="130">
        <f>SUM(H45:H45)</f>
        <v>0</v>
      </c>
      <c r="I46" s="130">
        <f>SUM(I45:I45)</f>
        <v>0</v>
      </c>
      <c r="J46" s="130">
        <f>SUM(J45:J45)</f>
        <v>0</v>
      </c>
      <c r="K46" s="130">
        <f>SUM(K45:K45)</f>
        <v>0</v>
      </c>
      <c r="L46" s="130">
        <f>SUM(L45:L45)</f>
        <v>0</v>
      </c>
      <c r="M46" s="129" t="s">
        <v>26</v>
      </c>
      <c r="O46" s="2"/>
    </row>
    <row r="47" spans="2:19" x14ac:dyDescent="0.25">
      <c r="B47" s="153" t="s">
        <v>41</v>
      </c>
      <c r="C47" s="154"/>
      <c r="D47" s="155"/>
      <c r="E47" s="155"/>
      <c r="F47" s="155"/>
      <c r="G47" s="156"/>
      <c r="H47" s="202">
        <f>SUM(I47:J47)</f>
        <v>86997.78</v>
      </c>
      <c r="I47" s="185">
        <v>0</v>
      </c>
      <c r="J47" s="185">
        <v>86997.78</v>
      </c>
      <c r="K47" s="185">
        <v>100000</v>
      </c>
      <c r="L47" s="185">
        <v>188445.19</v>
      </c>
      <c r="M47" s="156"/>
      <c r="N47" s="5"/>
      <c r="O47" s="5"/>
      <c r="P47" s="5"/>
      <c r="Q47" s="5"/>
      <c r="R47" s="5"/>
      <c r="S47" s="5"/>
    </row>
    <row r="48" spans="2:19" x14ac:dyDescent="0.25">
      <c r="B48" s="150" t="s">
        <v>42</v>
      </c>
      <c r="C48" s="158" t="s">
        <v>26</v>
      </c>
      <c r="D48" s="158" t="s">
        <v>26</v>
      </c>
      <c r="E48" s="158" t="s">
        <v>26</v>
      </c>
      <c r="F48" s="158" t="s">
        <v>26</v>
      </c>
      <c r="G48" s="158" t="s">
        <v>26</v>
      </c>
      <c r="H48" s="130">
        <f>SUM(H47:H47)</f>
        <v>86997.78</v>
      </c>
      <c r="I48" s="130">
        <f>SUM(I47:I47)</f>
        <v>0</v>
      </c>
      <c r="J48" s="130">
        <f>SUM(J47:J47)</f>
        <v>86997.78</v>
      </c>
      <c r="K48" s="130">
        <f>SUM(K47:K47)</f>
        <v>100000</v>
      </c>
      <c r="L48" s="130">
        <f>SUM(L47:L47)</f>
        <v>188445.19</v>
      </c>
      <c r="M48" s="129">
        <f>H48/L48</f>
        <v>0.46166092114104901</v>
      </c>
    </row>
    <row r="49" spans="2:13" customFormat="1" x14ac:dyDescent="0.25">
      <c r="B49" s="159" t="s">
        <v>43</v>
      </c>
      <c r="C49" s="160">
        <f>C24+C30+C41+C46</f>
        <v>387716.32</v>
      </c>
      <c r="D49" s="160">
        <f>D24+D30+D41+D46</f>
        <v>1466711.7263261187</v>
      </c>
      <c r="E49" s="160">
        <f>E24+E30+E41+E46</f>
        <v>1560835.5677674685</v>
      </c>
      <c r="F49" s="160">
        <f>F24+F30+F41+F46</f>
        <v>1512304.9270000001</v>
      </c>
      <c r="G49" s="161">
        <f>C49/F49</f>
        <v>0.25637443420165484</v>
      </c>
      <c r="H49" s="162">
        <f>H24+H30+H41+H46+H48</f>
        <v>1611793.716</v>
      </c>
      <c r="I49" s="162">
        <f t="shared" ref="I49:L49" si="12">I24+I30+I41+I46+I48</f>
        <v>765719.63</v>
      </c>
      <c r="J49" s="162">
        <f t="shared" si="12"/>
        <v>846074.08600000001</v>
      </c>
      <c r="K49" s="162">
        <f t="shared" si="12"/>
        <v>3443882.8499999996</v>
      </c>
      <c r="L49" s="162">
        <f t="shared" si="12"/>
        <v>3682407.7399999998</v>
      </c>
      <c r="M49" s="161">
        <f>H49/L49</f>
        <v>0.43770104502333035</v>
      </c>
    </row>
    <row r="50" spans="2:13" customFormat="1" ht="13.95" customHeight="1" x14ac:dyDescent="0.25">
      <c r="B50" s="244" t="s">
        <v>44</v>
      </c>
      <c r="C50" s="245"/>
      <c r="D50" s="245"/>
      <c r="E50" s="245"/>
      <c r="F50" s="245"/>
      <c r="G50" s="245"/>
      <c r="H50" s="245"/>
      <c r="I50" s="245"/>
      <c r="J50" s="245"/>
      <c r="K50" s="245"/>
      <c r="L50" s="245"/>
      <c r="M50" s="246"/>
    </row>
    <row r="51" spans="2:13" customFormat="1" ht="13.95" customHeight="1" x14ac:dyDescent="0.25">
      <c r="B51" s="247" t="s">
        <v>45</v>
      </c>
      <c r="C51" s="248"/>
      <c r="D51" s="248"/>
      <c r="E51" s="248"/>
      <c r="F51" s="248"/>
      <c r="G51" s="248"/>
      <c r="H51" s="248"/>
      <c r="I51" s="248"/>
      <c r="J51" s="248"/>
      <c r="K51" s="248"/>
      <c r="L51" s="248"/>
      <c r="M51" s="249"/>
    </row>
    <row r="52" spans="2:13" customFormat="1" ht="13.95" customHeight="1" x14ac:dyDescent="0.25">
      <c r="B52" s="250" t="s">
        <v>46</v>
      </c>
      <c r="C52" s="251"/>
      <c r="D52" s="251"/>
      <c r="E52" s="251"/>
      <c r="F52" s="251"/>
      <c r="G52" s="251"/>
      <c r="H52" s="251"/>
      <c r="I52" s="251"/>
      <c r="J52" s="251"/>
      <c r="K52" s="251"/>
      <c r="L52" s="251"/>
      <c r="M52" s="252"/>
    </row>
    <row r="53" spans="2:13" customFormat="1" x14ac:dyDescent="0.25">
      <c r="B53" s="236" t="s">
        <v>47</v>
      </c>
      <c r="C53" s="236"/>
      <c r="D53" s="236"/>
      <c r="E53" s="236"/>
      <c r="F53" s="236"/>
      <c r="G53" s="236"/>
      <c r="H53" s="236"/>
      <c r="I53" s="236"/>
      <c r="J53" s="236"/>
      <c r="K53" s="236"/>
      <c r="L53" s="236"/>
      <c r="M53" s="236"/>
    </row>
    <row r="54" spans="2:13" customFormat="1" x14ac:dyDescent="0.25"/>
    <row r="55" spans="2:13" customFormat="1" x14ac:dyDescent="0.25">
      <c r="C55" s="4"/>
      <c r="D55" s="4"/>
      <c r="H55" s="4"/>
    </row>
    <row r="56" spans="2:13" x14ac:dyDescent="0.25">
      <c r="C56" s="2"/>
      <c r="D56" s="2"/>
      <c r="E56" s="3"/>
      <c r="H56" s="2"/>
    </row>
    <row r="57" spans="2:13" x14ac:dyDescent="0.25">
      <c r="C57" s="2"/>
      <c r="D57" s="2"/>
      <c r="H57" s="2"/>
    </row>
    <row r="58" spans="2:13" x14ac:dyDescent="0.25">
      <c r="D58" s="2"/>
      <c r="H58" s="2"/>
    </row>
    <row r="59" spans="2:13" x14ac:dyDescent="0.25">
      <c r="H59" s="2"/>
    </row>
    <row r="60" spans="2:13" x14ac:dyDescent="0.25">
      <c r="H60" s="2"/>
    </row>
  </sheetData>
  <mergeCells count="6">
    <mergeCell ref="B53:M53"/>
    <mergeCell ref="B5:M6"/>
    <mergeCell ref="B8:M16"/>
    <mergeCell ref="B50:M50"/>
    <mergeCell ref="B51:M51"/>
    <mergeCell ref="B52:M52"/>
  </mergeCells>
  <conditionalFormatting sqref="H47">
    <cfRule type="containsBlanks" dxfId="2" priority="1">
      <formula>LEN(TRIM(H47))=0</formula>
    </cfRule>
  </conditionalFormatting>
  <pageMargins left="0.25" right="0.25" top="0.75" bottom="0.75" header="0.3" footer="0.3"/>
  <pageSetup scale="45" orientation="landscape" r:id="rId1"/>
  <ignoredErrors>
    <ignoredError sqref="C25:F25 J25:L25" formulaRange="1"/>
    <ignoredError sqref="G24 G26 G30 G35:H35 G4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31389-7B93-AA4C-AF2C-3FA722279E04}">
  <sheetPr>
    <tabColor theme="7"/>
    <pageSetUpPr fitToPage="1"/>
  </sheetPr>
  <dimension ref="B1:H32"/>
  <sheetViews>
    <sheetView showGridLines="0" zoomScaleNormal="100" workbookViewId="0"/>
  </sheetViews>
  <sheetFormatPr defaultColWidth="8.69921875" defaultRowHeight="13.8" x14ac:dyDescent="0.25"/>
  <cols>
    <col min="1" max="1" width="3.19921875" customWidth="1"/>
    <col min="2" max="2" width="62.69921875" style="29" customWidth="1"/>
    <col min="3" max="3" width="30.19921875" style="29" customWidth="1"/>
    <col min="4" max="4" width="15" customWidth="1"/>
    <col min="5" max="5" width="31.19921875" customWidth="1"/>
    <col min="6" max="6" width="12.19921875" customWidth="1"/>
  </cols>
  <sheetData>
    <row r="1" spans="2:5" x14ac:dyDescent="0.25">
      <c r="B1" s="27" t="s">
        <v>0</v>
      </c>
    </row>
    <row r="2" spans="2:5" x14ac:dyDescent="0.25">
      <c r="B2" s="27" t="s">
        <v>48</v>
      </c>
    </row>
    <row r="3" spans="2:5" ht="14.4" x14ac:dyDescent="0.3">
      <c r="B3" s="28" t="str">
        <f>'1-NSG'!B3</f>
        <v>Q2 2025</v>
      </c>
    </row>
    <row r="4" spans="2:5" x14ac:dyDescent="0.25">
      <c r="B4" s="27"/>
    </row>
    <row r="5" spans="2:5" ht="22.2" customHeight="1" x14ac:dyDescent="0.25">
      <c r="B5" s="253" t="s">
        <v>49</v>
      </c>
      <c r="C5" s="254"/>
      <c r="D5" s="254"/>
      <c r="E5" s="255"/>
    </row>
    <row r="6" spans="2:5" ht="22.2" customHeight="1" x14ac:dyDescent="0.25">
      <c r="B6" s="256"/>
      <c r="C6" s="257"/>
      <c r="D6" s="257"/>
      <c r="E6" s="258"/>
    </row>
    <row r="7" spans="2:5" ht="22.2" customHeight="1" x14ac:dyDescent="0.25">
      <c r="B7" s="259"/>
      <c r="C7" s="260"/>
      <c r="D7" s="260"/>
      <c r="E7" s="261"/>
    </row>
    <row r="8" spans="2:5" ht="181.2" customHeight="1" x14ac:dyDescent="0.25">
      <c r="B8" s="262" t="s">
        <v>50</v>
      </c>
      <c r="C8" s="262"/>
      <c r="D8" s="262"/>
      <c r="E8" s="262"/>
    </row>
    <row r="9" spans="2:5" ht="20.25" customHeight="1" x14ac:dyDescent="0.25">
      <c r="B9" s="163"/>
      <c r="C9" s="163"/>
      <c r="D9" s="163"/>
      <c r="E9" s="163"/>
    </row>
    <row r="10" spans="2:5" ht="20.25" customHeight="1" x14ac:dyDescent="0.25">
      <c r="B10" s="43" t="s">
        <v>288</v>
      </c>
    </row>
    <row r="11" spans="2:5" ht="33" customHeight="1" x14ac:dyDescent="0.25">
      <c r="B11" s="42" t="s">
        <v>51</v>
      </c>
      <c r="C11" s="34" t="s">
        <v>275</v>
      </c>
    </row>
    <row r="12" spans="2:5" s="30" customFormat="1" ht="21" customHeight="1" x14ac:dyDescent="0.2">
      <c r="B12" s="263" t="s">
        <v>52</v>
      </c>
      <c r="C12" s="264"/>
    </row>
    <row r="13" spans="2:5" x14ac:dyDescent="0.25">
      <c r="B13" s="40" t="s">
        <v>53</v>
      </c>
      <c r="C13" s="164">
        <v>384830.45597999997</v>
      </c>
      <c r="D13" s="165"/>
      <c r="E13" s="166"/>
    </row>
    <row r="14" spans="2:5" x14ac:dyDescent="0.25">
      <c r="B14" s="40" t="s">
        <v>54</v>
      </c>
      <c r="C14" s="164">
        <v>138637.97002000001</v>
      </c>
      <c r="D14" s="167"/>
      <c r="E14" s="166"/>
    </row>
    <row r="15" spans="2:5" x14ac:dyDescent="0.25">
      <c r="B15" s="40" t="s">
        <v>20</v>
      </c>
      <c r="C15" s="164">
        <v>275703.69999999995</v>
      </c>
      <c r="D15" s="167"/>
      <c r="E15" s="166"/>
    </row>
    <row r="16" spans="2:5" x14ac:dyDescent="0.25">
      <c r="B16" s="40" t="s">
        <v>24</v>
      </c>
      <c r="C16" s="164">
        <v>725623.81</v>
      </c>
      <c r="D16" s="167"/>
      <c r="E16" s="166"/>
    </row>
    <row r="17" spans="2:8" x14ac:dyDescent="0.25">
      <c r="B17" s="41" t="s">
        <v>41</v>
      </c>
      <c r="C17" s="164">
        <v>86997.78</v>
      </c>
      <c r="D17" s="168"/>
      <c r="E17" s="166"/>
    </row>
    <row r="18" spans="2:8" x14ac:dyDescent="0.25">
      <c r="B18" s="40" t="s">
        <v>55</v>
      </c>
      <c r="C18" s="164"/>
      <c r="D18" s="168"/>
      <c r="E18" s="166"/>
    </row>
    <row r="19" spans="2:8" s="30" customFormat="1" ht="21.75" customHeight="1" x14ac:dyDescent="0.2">
      <c r="B19" s="169" t="s">
        <v>56</v>
      </c>
      <c r="C19" s="170">
        <f>SUM(C13:C18)</f>
        <v>1611793.716</v>
      </c>
      <c r="E19" s="171"/>
    </row>
    <row r="20" spans="2:8" s="30" customFormat="1" ht="30" customHeight="1" x14ac:dyDescent="0.2">
      <c r="B20" s="263" t="s">
        <v>57</v>
      </c>
      <c r="C20" s="264"/>
    </row>
    <row r="21" spans="2:8" ht="30" customHeight="1" x14ac:dyDescent="0.25">
      <c r="B21" s="172" t="s">
        <v>58</v>
      </c>
      <c r="C21" s="164">
        <v>11494.76</v>
      </c>
      <c r="E21" s="166"/>
    </row>
    <row r="22" spans="2:8" x14ac:dyDescent="0.25">
      <c r="B22" s="40" t="s">
        <v>59</v>
      </c>
      <c r="C22" s="164">
        <v>81516.19</v>
      </c>
      <c r="D22" s="167"/>
      <c r="E22" s="166"/>
    </row>
    <row r="23" spans="2:8" x14ac:dyDescent="0.25">
      <c r="B23" s="40" t="s">
        <v>60</v>
      </c>
      <c r="C23" s="164">
        <v>71068.98</v>
      </c>
      <c r="E23" s="166"/>
    </row>
    <row r="24" spans="2:8" x14ac:dyDescent="0.25">
      <c r="B24" s="41" t="s">
        <v>61</v>
      </c>
      <c r="C24" s="164">
        <v>80516.929999999993</v>
      </c>
      <c r="E24" s="166"/>
    </row>
    <row r="25" spans="2:8" s="30" customFormat="1" ht="24" customHeight="1" x14ac:dyDescent="0.25">
      <c r="B25" s="40" t="s">
        <v>62</v>
      </c>
      <c r="C25" s="173">
        <v>318593.18</v>
      </c>
      <c r="D25" s="174"/>
      <c r="E25" s="175"/>
    </row>
    <row r="26" spans="2:8" s="30" customFormat="1" ht="33" customHeight="1" x14ac:dyDescent="0.2">
      <c r="B26" s="169" t="s">
        <v>63</v>
      </c>
      <c r="C26" s="176">
        <f>SUM(C21:C25)</f>
        <v>563190.04</v>
      </c>
      <c r="D26" s="177"/>
      <c r="E26" s="178"/>
      <c r="G26" s="39"/>
      <c r="H26" s="38"/>
    </row>
    <row r="27" spans="2:8" ht="25.8" x14ac:dyDescent="0.25">
      <c r="B27" s="179" t="s">
        <v>64</v>
      </c>
      <c r="C27" s="180">
        <f>C26+C19</f>
        <v>2174983.7560000001</v>
      </c>
      <c r="D27" s="30"/>
      <c r="E27" s="38"/>
    </row>
    <row r="28" spans="2:8" s="30" customFormat="1" ht="18" customHeight="1" x14ac:dyDescent="0.25">
      <c r="B28" s="37"/>
      <c r="C28" s="6"/>
      <c r="D28"/>
      <c r="E28"/>
    </row>
    <row r="29" spans="2:8" s="30" customFormat="1" ht="20.25" customHeight="1" x14ac:dyDescent="0.25">
      <c r="B29" s="35"/>
      <c r="C29" s="37"/>
      <c r="D29"/>
    </row>
    <row r="30" spans="2:8" x14ac:dyDescent="0.25">
      <c r="B30" s="36" t="s">
        <v>289</v>
      </c>
      <c r="C30" s="35"/>
      <c r="D30" s="30"/>
      <c r="E30" s="30"/>
    </row>
    <row r="31" spans="2:8" s="30" customFormat="1" ht="36" customHeight="1" x14ac:dyDescent="0.25">
      <c r="B31" s="34" t="s">
        <v>65</v>
      </c>
      <c r="C31" s="34" t="s">
        <v>276</v>
      </c>
      <c r="D31" s="34" t="s">
        <v>277</v>
      </c>
      <c r="E31" s="34" t="s">
        <v>12</v>
      </c>
    </row>
    <row r="32" spans="2:8" ht="25.2" x14ac:dyDescent="0.25">
      <c r="B32" s="33" t="s">
        <v>64</v>
      </c>
      <c r="C32" s="32">
        <f>C26+C19</f>
        <v>2174983.7560000001</v>
      </c>
      <c r="D32" s="32">
        <v>4705756.05</v>
      </c>
      <c r="E32" s="31">
        <f>C32/D32</f>
        <v>0.46219645321393149</v>
      </c>
    </row>
  </sheetData>
  <mergeCells count="4">
    <mergeCell ref="B5:E7"/>
    <mergeCell ref="B8:E8"/>
    <mergeCell ref="B12:C12"/>
    <mergeCell ref="B20:C20"/>
  </mergeCells>
  <pageMargins left="0.25" right="0.25" top="0.75" bottom="0.75" header="0.3" footer="0.3"/>
  <pageSetup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3D44C-1F4A-0E40-A482-60FA3CC69559}">
  <sheetPr>
    <tabColor theme="7"/>
    <pageSetUpPr fitToPage="1"/>
  </sheetPr>
  <dimension ref="B1:R40"/>
  <sheetViews>
    <sheetView showGridLines="0" zoomScaleNormal="100" workbookViewId="0"/>
  </sheetViews>
  <sheetFormatPr defaultColWidth="9" defaultRowHeight="13.8" x14ac:dyDescent="0.25"/>
  <cols>
    <col min="1" max="1" width="3.19921875" style="44" customWidth="1"/>
    <col min="2" max="2" width="37.19921875" style="45" customWidth="1"/>
    <col min="3" max="3" width="20.69921875" style="44" customWidth="1"/>
    <col min="4" max="4" width="22.69921875" style="44" customWidth="1"/>
    <col min="5" max="5" width="18.69921875" style="44" customWidth="1"/>
    <col min="6" max="6" width="17.69921875" style="44" customWidth="1"/>
    <col min="7" max="7" width="19.19921875" style="44" customWidth="1"/>
    <col min="8" max="8" width="3.19921875" style="44" customWidth="1"/>
    <col min="9" max="9" width="28.69921875" style="44" customWidth="1"/>
    <col min="10" max="12" width="11.19921875" style="44" customWidth="1"/>
    <col min="13" max="13" width="12.19921875" style="44" customWidth="1"/>
    <col min="14" max="14" width="13.19921875" style="44" customWidth="1"/>
    <col min="15" max="15" width="12.69921875" style="44" customWidth="1"/>
    <col min="16" max="17" width="12.19921875" style="44" customWidth="1"/>
    <col min="18" max="18" width="12.69921875" style="44" customWidth="1"/>
    <col min="19" max="19" width="12.19921875" style="44" customWidth="1"/>
    <col min="20" max="16384" width="9" style="44"/>
  </cols>
  <sheetData>
    <row r="1" spans="2:18" customFormat="1" x14ac:dyDescent="0.25">
      <c r="B1" s="36" t="s">
        <v>0</v>
      </c>
    </row>
    <row r="2" spans="2:18" customFormat="1" x14ac:dyDescent="0.25">
      <c r="B2" s="83" t="s">
        <v>66</v>
      </c>
    </row>
    <row r="3" spans="2:18" customFormat="1" ht="14.4" x14ac:dyDescent="0.3">
      <c r="B3" s="28" t="str">
        <f>'1-NSG'!B3</f>
        <v>Q2 2025</v>
      </c>
    </row>
    <row r="4" spans="2:18" customFormat="1" x14ac:dyDescent="0.25">
      <c r="B4" s="36"/>
    </row>
    <row r="5" spans="2:18" customFormat="1" ht="14.7" customHeight="1" x14ac:dyDescent="0.25">
      <c r="B5" s="266" t="s">
        <v>67</v>
      </c>
      <c r="C5" s="266"/>
      <c r="D5" s="266"/>
      <c r="E5" s="266"/>
      <c r="F5" s="266"/>
      <c r="G5" s="266"/>
    </row>
    <row r="6" spans="2:18" customFormat="1" x14ac:dyDescent="0.25">
      <c r="B6" s="266"/>
      <c r="C6" s="266"/>
      <c r="D6" s="266"/>
      <c r="E6" s="266"/>
      <c r="F6" s="266"/>
      <c r="G6" s="266"/>
    </row>
    <row r="7" spans="2:18" customFormat="1" x14ac:dyDescent="0.25">
      <c r="B7" s="266"/>
      <c r="C7" s="266"/>
      <c r="D7" s="266"/>
      <c r="E7" s="266"/>
      <c r="F7" s="266"/>
      <c r="G7" s="266"/>
    </row>
    <row r="8" spans="2:18" customFormat="1" ht="18.75" customHeight="1" x14ac:dyDescent="0.25">
      <c r="B8" s="266"/>
      <c r="C8" s="266"/>
      <c r="D8" s="266"/>
      <c r="E8" s="266"/>
      <c r="F8" s="266"/>
      <c r="G8" s="266"/>
    </row>
    <row r="9" spans="2:18" customFormat="1" ht="18.75" customHeight="1" x14ac:dyDescent="0.25">
      <c r="B9" s="266"/>
      <c r="C9" s="266"/>
      <c r="D9" s="266"/>
      <c r="E9" s="266"/>
      <c r="F9" s="266"/>
      <c r="G9" s="266"/>
    </row>
    <row r="10" spans="2:18" customFormat="1" ht="18.75" customHeight="1" x14ac:dyDescent="0.25">
      <c r="B10" s="30"/>
    </row>
    <row r="11" spans="2:18" ht="17.399999999999999" x14ac:dyDescent="0.3">
      <c r="B11" s="83" t="s">
        <v>290</v>
      </c>
      <c r="C11" s="83"/>
      <c r="D11" s="82"/>
      <c r="E11" s="82"/>
      <c r="F11" s="82"/>
      <c r="G11" s="82"/>
      <c r="I11" s="43" t="s">
        <v>68</v>
      </c>
    </row>
    <row r="12" spans="2:18" ht="41.4" x14ac:dyDescent="0.25">
      <c r="B12" s="80" t="s">
        <v>69</v>
      </c>
      <c r="C12" s="78" t="s">
        <v>70</v>
      </c>
      <c r="D12" s="78" t="s">
        <v>5</v>
      </c>
      <c r="E12" s="78" t="s">
        <v>71</v>
      </c>
      <c r="F12" s="78" t="s">
        <v>72</v>
      </c>
      <c r="G12" s="78" t="s">
        <v>73</v>
      </c>
      <c r="I12" s="79" t="s">
        <v>74</v>
      </c>
      <c r="J12" s="78" t="s">
        <v>75</v>
      </c>
      <c r="K12" s="78" t="s">
        <v>76</v>
      </c>
      <c r="L12" s="78" t="s">
        <v>77</v>
      </c>
      <c r="M12" s="78" t="s">
        <v>78</v>
      </c>
      <c r="N12" s="78" t="s">
        <v>79</v>
      </c>
      <c r="O12" s="78" t="s">
        <v>80</v>
      </c>
      <c r="P12" s="78" t="s">
        <v>81</v>
      </c>
      <c r="Q12" s="78" t="s">
        <v>82</v>
      </c>
      <c r="R12" s="78" t="s">
        <v>83</v>
      </c>
    </row>
    <row r="13" spans="2:18" s="45" customFormat="1" ht="73.5" customHeight="1" x14ac:dyDescent="0.25">
      <c r="B13" s="61" t="s">
        <v>84</v>
      </c>
      <c r="C13" s="67"/>
      <c r="D13" s="69"/>
      <c r="E13" s="54"/>
      <c r="F13" s="54"/>
      <c r="G13" s="53"/>
      <c r="I13" s="77" t="s">
        <v>85</v>
      </c>
      <c r="J13" s="67">
        <v>0</v>
      </c>
      <c r="K13" s="67">
        <v>0</v>
      </c>
      <c r="L13" s="67">
        <v>0</v>
      </c>
      <c r="M13" s="76">
        <v>116425.70999999999</v>
      </c>
      <c r="N13" s="76">
        <v>271864.10000000003</v>
      </c>
      <c r="O13" s="76">
        <v>288363.09458013345</v>
      </c>
      <c r="P13" s="76">
        <v>173093</v>
      </c>
      <c r="Q13" s="75">
        <v>10992</v>
      </c>
      <c r="R13" s="75">
        <v>285181</v>
      </c>
    </row>
    <row r="14" spans="2:18" ht="27.6" x14ac:dyDescent="0.25">
      <c r="B14" s="61" t="s">
        <v>86</v>
      </c>
      <c r="C14" s="71"/>
      <c r="D14" s="74"/>
      <c r="E14" s="73"/>
      <c r="F14" s="73"/>
      <c r="G14" s="72"/>
      <c r="I14" s="68" t="s">
        <v>87</v>
      </c>
      <c r="J14" s="71">
        <v>0</v>
      </c>
      <c r="K14" s="71">
        <v>0</v>
      </c>
      <c r="L14" s="71">
        <v>0</v>
      </c>
      <c r="M14" s="66" t="s">
        <v>88</v>
      </c>
      <c r="N14" s="66" t="s">
        <v>88</v>
      </c>
      <c r="O14" s="66" t="s">
        <v>88</v>
      </c>
      <c r="P14" s="66" t="s">
        <v>88</v>
      </c>
      <c r="Q14" s="70" t="s">
        <v>88</v>
      </c>
      <c r="R14" s="70" t="s">
        <v>88</v>
      </c>
    </row>
    <row r="15" spans="2:18" s="45" customFormat="1" ht="30.75" customHeight="1" x14ac:dyDescent="0.25">
      <c r="B15" s="61" t="s">
        <v>89</v>
      </c>
      <c r="C15" s="67"/>
      <c r="D15" s="69"/>
      <c r="E15" s="54"/>
      <c r="F15" s="54"/>
      <c r="G15" s="53"/>
      <c r="H15" s="44"/>
      <c r="I15" s="68" t="s">
        <v>90</v>
      </c>
      <c r="J15" s="67">
        <v>0</v>
      </c>
      <c r="K15" s="67">
        <v>0</v>
      </c>
      <c r="L15" s="67">
        <v>0</v>
      </c>
      <c r="M15" s="66" t="s">
        <v>91</v>
      </c>
      <c r="N15" s="66" t="s">
        <v>91</v>
      </c>
      <c r="O15" s="66" t="s">
        <v>91</v>
      </c>
      <c r="P15" s="65" t="s">
        <v>92</v>
      </c>
      <c r="Q15" s="64" t="s">
        <v>93</v>
      </c>
      <c r="R15" s="64" t="s">
        <v>93</v>
      </c>
    </row>
    <row r="16" spans="2:18" x14ac:dyDescent="0.25">
      <c r="B16" s="52" t="s">
        <v>94</v>
      </c>
      <c r="C16" s="63">
        <v>0</v>
      </c>
      <c r="D16" s="63">
        <v>0</v>
      </c>
      <c r="E16" s="63">
        <v>0</v>
      </c>
      <c r="F16" s="63">
        <v>0</v>
      </c>
      <c r="G16" s="63">
        <v>0</v>
      </c>
    </row>
    <row r="17" spans="2:18" x14ac:dyDescent="0.25">
      <c r="B17" s="61" t="s">
        <v>95</v>
      </c>
      <c r="C17" s="62" t="s">
        <v>88</v>
      </c>
      <c r="D17" s="54">
        <v>370075</v>
      </c>
      <c r="E17" s="54">
        <v>555036</v>
      </c>
      <c r="F17" s="54">
        <f>E17</f>
        <v>555036</v>
      </c>
      <c r="G17" s="53">
        <f>D17/F17</f>
        <v>0.66675855259839001</v>
      </c>
      <c r="I17" s="46" t="s">
        <v>96</v>
      </c>
    </row>
    <row r="18" spans="2:18" ht="26.25" customHeight="1" x14ac:dyDescent="0.25">
      <c r="B18" s="61" t="s">
        <v>97</v>
      </c>
      <c r="C18" s="62" t="s">
        <v>88</v>
      </c>
      <c r="D18" s="54">
        <v>1011467</v>
      </c>
      <c r="E18" s="54">
        <v>1110072</v>
      </c>
      <c r="F18" s="54">
        <f t="shared" ref="F18:F19" si="0">E18</f>
        <v>1110072</v>
      </c>
      <c r="G18" s="53">
        <f t="shared" ref="G18:G19" si="1">D18/F18</f>
        <v>0.91117242845509117</v>
      </c>
      <c r="I18" s="267" t="s">
        <v>98</v>
      </c>
      <c r="J18" s="268"/>
      <c r="K18" s="268"/>
      <c r="L18" s="268"/>
      <c r="M18" s="268"/>
      <c r="N18" s="268"/>
      <c r="O18" s="268"/>
      <c r="P18" s="268"/>
      <c r="Q18" s="268"/>
      <c r="R18" s="269"/>
    </row>
    <row r="19" spans="2:18" ht="28.5" customHeight="1" x14ac:dyDescent="0.25">
      <c r="B19" s="61" t="s">
        <v>99</v>
      </c>
      <c r="C19" s="62" t="s">
        <v>88</v>
      </c>
      <c r="D19" s="54">
        <v>2514260</v>
      </c>
      <c r="E19" s="54">
        <v>1665107</v>
      </c>
      <c r="F19" s="54">
        <f t="shared" si="0"/>
        <v>1665107</v>
      </c>
      <c r="G19" s="53">
        <f t="shared" si="1"/>
        <v>1.5099690290173544</v>
      </c>
      <c r="I19" s="267" t="s">
        <v>100</v>
      </c>
      <c r="J19" s="268"/>
      <c r="K19" s="268"/>
      <c r="L19" s="268"/>
      <c r="M19" s="268"/>
      <c r="N19" s="268"/>
      <c r="O19" s="268"/>
      <c r="P19" s="268"/>
      <c r="Q19" s="268"/>
      <c r="R19" s="269"/>
    </row>
    <row r="20" spans="2:18" x14ac:dyDescent="0.25">
      <c r="B20" s="52" t="s">
        <v>101</v>
      </c>
      <c r="C20" s="60" t="s">
        <v>88</v>
      </c>
      <c r="D20" s="59">
        <f>D17+D18+D19</f>
        <v>3895802</v>
      </c>
      <c r="E20" s="59">
        <f>E17+E18+E19</f>
        <v>3330215</v>
      </c>
      <c r="F20" s="59">
        <f>E20</f>
        <v>3330215</v>
      </c>
      <c r="G20" s="58">
        <f>D20/F20</f>
        <v>1.1698349806243742</v>
      </c>
    </row>
    <row r="21" spans="2:18" x14ac:dyDescent="0.25">
      <c r="B21" s="61" t="s">
        <v>102</v>
      </c>
      <c r="C21" s="55" t="s">
        <v>103</v>
      </c>
      <c r="D21" s="54">
        <v>2071497</v>
      </c>
      <c r="E21" s="54">
        <v>1401317</v>
      </c>
      <c r="F21" s="54">
        <f>E21</f>
        <v>1401317</v>
      </c>
      <c r="G21" s="53">
        <f>D21/F21</f>
        <v>1.4782501032956854</v>
      </c>
      <c r="I21" s="57"/>
      <c r="M21" s="188"/>
      <c r="O21" s="188"/>
    </row>
    <row r="22" spans="2:18" x14ac:dyDescent="0.25">
      <c r="B22" s="61" t="s">
        <v>104</v>
      </c>
      <c r="C22" s="55" t="s">
        <v>103</v>
      </c>
      <c r="D22" s="54">
        <v>1899591</v>
      </c>
      <c r="E22" s="54">
        <v>1407703</v>
      </c>
      <c r="F22" s="54">
        <f t="shared" ref="F22" si="2">E22</f>
        <v>1407703</v>
      </c>
      <c r="G22" s="53">
        <f t="shared" ref="G22" si="3">D22/F22</f>
        <v>1.3494259797698804</v>
      </c>
      <c r="O22" s="188"/>
    </row>
    <row r="23" spans="2:18" x14ac:dyDescent="0.25">
      <c r="B23" s="61" t="s">
        <v>105</v>
      </c>
      <c r="C23" s="55" t="s">
        <v>103</v>
      </c>
      <c r="D23" s="54">
        <v>1531692</v>
      </c>
      <c r="E23" s="54">
        <v>1369034</v>
      </c>
      <c r="F23" s="54">
        <v>2181433</v>
      </c>
      <c r="G23" s="53">
        <f>D23/F23</f>
        <v>0.70214945863567668</v>
      </c>
    </row>
    <row r="24" spans="2:18" x14ac:dyDescent="0.25">
      <c r="B24" s="52" t="s">
        <v>106</v>
      </c>
      <c r="C24" s="63">
        <v>0</v>
      </c>
      <c r="D24" s="59">
        <f>D21+D22+D23</f>
        <v>5502780</v>
      </c>
      <c r="E24" s="59">
        <f>E21+E22+E23</f>
        <v>4178054</v>
      </c>
      <c r="F24" s="59">
        <f>F21+F22+F23</f>
        <v>4990453</v>
      </c>
      <c r="G24" s="58">
        <f>D24/F24</f>
        <v>1.1026614217186295</v>
      </c>
    </row>
    <row r="25" spans="2:18" x14ac:dyDescent="0.25">
      <c r="B25" s="56">
        <v>2018</v>
      </c>
      <c r="C25" s="54" t="s">
        <v>107</v>
      </c>
      <c r="D25" s="54">
        <v>1554871.81</v>
      </c>
      <c r="E25" s="54">
        <v>2196540</v>
      </c>
      <c r="F25" s="54">
        <f>E25</f>
        <v>2196540</v>
      </c>
      <c r="G25" s="53">
        <f>D25/F25</f>
        <v>0.70787320513170715</v>
      </c>
    </row>
    <row r="26" spans="2:18" x14ac:dyDescent="0.25">
      <c r="B26" s="56">
        <v>2019</v>
      </c>
      <c r="C26" s="54" t="s">
        <v>107</v>
      </c>
      <c r="D26" s="54">
        <v>2216395.738523256</v>
      </c>
      <c r="E26" s="54">
        <v>1941718</v>
      </c>
      <c r="F26" s="54">
        <v>1918175</v>
      </c>
      <c r="G26" s="53">
        <f>D26/F26</f>
        <v>1.1554710798145404</v>
      </c>
      <c r="J26" s="57"/>
    </row>
    <row r="27" spans="2:18" x14ac:dyDescent="0.25">
      <c r="B27" s="56">
        <v>2020</v>
      </c>
      <c r="C27" s="54" t="s">
        <v>107</v>
      </c>
      <c r="D27" s="54">
        <v>2285298.9408459198</v>
      </c>
      <c r="E27" s="54">
        <v>1790399</v>
      </c>
      <c r="F27" s="54">
        <v>1771603</v>
      </c>
      <c r="G27" s="53">
        <f>D27/F27</f>
        <v>1.2899610922119231</v>
      </c>
    </row>
    <row r="28" spans="2:18" x14ac:dyDescent="0.25">
      <c r="B28" s="56">
        <v>2021</v>
      </c>
      <c r="C28" s="55" t="s">
        <v>108</v>
      </c>
      <c r="D28" s="54">
        <v>2591449</v>
      </c>
      <c r="E28" s="54">
        <v>1931439</v>
      </c>
      <c r="F28" s="54">
        <v>1933161.6</v>
      </c>
      <c r="G28" s="53">
        <f t="shared" ref="G28:G34" si="4">D28/F28</f>
        <v>1.3405237306596614</v>
      </c>
    </row>
    <row r="29" spans="2:18" x14ac:dyDescent="0.25">
      <c r="B29" s="52" t="s">
        <v>109</v>
      </c>
      <c r="C29" s="51"/>
      <c r="D29" s="59">
        <f>SUM(D25:D28)</f>
        <v>8648015.4893691763</v>
      </c>
      <c r="E29" s="59">
        <f>SUM(E25:E28)</f>
        <v>7860096</v>
      </c>
      <c r="F29" s="59">
        <f>SUM(F25:F28)</f>
        <v>7819479.5999999996</v>
      </c>
      <c r="G29" s="58">
        <f t="shared" si="4"/>
        <v>1.1059579322093476</v>
      </c>
    </row>
    <row r="30" spans="2:18" x14ac:dyDescent="0.25">
      <c r="B30" s="56">
        <v>2022</v>
      </c>
      <c r="C30" s="55" t="s">
        <v>110</v>
      </c>
      <c r="D30" s="54">
        <v>1652678</v>
      </c>
      <c r="E30" s="54">
        <v>1664852.6997827382</v>
      </c>
      <c r="F30" s="54">
        <v>1700147.7110739278</v>
      </c>
      <c r="G30" s="53">
        <f t="shared" si="4"/>
        <v>0.97207906656302068</v>
      </c>
    </row>
    <row r="31" spans="2:18" ht="15" customHeight="1" x14ac:dyDescent="0.25">
      <c r="B31" s="56">
        <v>2023</v>
      </c>
      <c r="C31" s="55" t="s">
        <v>111</v>
      </c>
      <c r="D31" s="54">
        <v>1998927.35</v>
      </c>
      <c r="E31" s="54">
        <v>1612312.8214387703</v>
      </c>
      <c r="F31" s="54">
        <v>1744403.4837871692</v>
      </c>
      <c r="G31" s="53">
        <f t="shared" si="4"/>
        <v>1.1459088270451339</v>
      </c>
      <c r="I31"/>
      <c r="J31"/>
      <c r="K31"/>
      <c r="L31"/>
      <c r="M31"/>
      <c r="N31"/>
      <c r="O31"/>
      <c r="P31"/>
      <c r="Q31"/>
      <c r="R31"/>
    </row>
    <row r="32" spans="2:18" customFormat="1" x14ac:dyDescent="0.25">
      <c r="B32" s="56">
        <v>2024</v>
      </c>
      <c r="C32" s="55" t="s">
        <v>112</v>
      </c>
      <c r="D32" s="54">
        <v>1786466.6199999999</v>
      </c>
      <c r="E32" s="54">
        <v>1504589.1260986594</v>
      </c>
      <c r="F32" s="54">
        <v>1600011.665142857</v>
      </c>
      <c r="G32" s="53">
        <f t="shared" si="4"/>
        <v>1.1165334971732817</v>
      </c>
    </row>
    <row r="33" spans="2:18" customFormat="1" x14ac:dyDescent="0.25">
      <c r="B33" s="56">
        <v>2025</v>
      </c>
      <c r="C33" s="55" t="s">
        <v>112</v>
      </c>
      <c r="D33" s="54">
        <v>387716.34</v>
      </c>
      <c r="E33" s="54">
        <v>1466711.7263261185</v>
      </c>
      <c r="F33" s="54">
        <v>1560835.5677674683</v>
      </c>
      <c r="G33" s="53">
        <f t="shared" si="4"/>
        <v>0.2484030656442355</v>
      </c>
    </row>
    <row r="34" spans="2:18" customFormat="1" x14ac:dyDescent="0.25">
      <c r="B34" s="52" t="s">
        <v>113</v>
      </c>
      <c r="C34" s="51"/>
      <c r="D34" s="59">
        <f>SUM(D30:D33)</f>
        <v>5825788.3099999996</v>
      </c>
      <c r="E34" s="59">
        <f>SUM(E30:E33)</f>
        <v>6248466.3736462863</v>
      </c>
      <c r="F34" s="59">
        <f>SUM(F30:F33)</f>
        <v>6605398.4277714221</v>
      </c>
      <c r="G34" s="58">
        <f t="shared" si="4"/>
        <v>0.88197379366342732</v>
      </c>
    </row>
    <row r="35" spans="2:18" customFormat="1" x14ac:dyDescent="0.25">
      <c r="B35" s="50"/>
      <c r="C35" s="49"/>
      <c r="D35" s="48"/>
      <c r="E35" s="48"/>
      <c r="F35" s="48"/>
      <c r="G35" s="47"/>
      <c r="I35" s="44"/>
      <c r="J35" s="44"/>
      <c r="K35" s="44"/>
      <c r="L35" s="44"/>
      <c r="M35" s="44"/>
      <c r="N35" s="44"/>
      <c r="O35" s="44"/>
      <c r="P35" s="44"/>
      <c r="Q35" s="44"/>
      <c r="R35" s="44"/>
    </row>
    <row r="36" spans="2:18" x14ac:dyDescent="0.25">
      <c r="B36" s="46" t="s">
        <v>96</v>
      </c>
      <c r="C36"/>
      <c r="D36"/>
      <c r="E36"/>
      <c r="F36"/>
      <c r="G36"/>
    </row>
    <row r="37" spans="2:18" ht="30" customHeight="1" x14ac:dyDescent="0.25">
      <c r="B37" s="270" t="s">
        <v>114</v>
      </c>
      <c r="C37" s="270"/>
      <c r="D37" s="270"/>
      <c r="E37" s="270"/>
      <c r="F37" s="270"/>
      <c r="G37" s="270"/>
    </row>
    <row r="38" spans="2:18" ht="30" customHeight="1" x14ac:dyDescent="0.25">
      <c r="B38" s="270" t="s">
        <v>115</v>
      </c>
      <c r="C38" s="270"/>
      <c r="D38" s="270"/>
      <c r="E38" s="270"/>
      <c r="F38" s="270"/>
      <c r="G38" s="270"/>
    </row>
    <row r="39" spans="2:18" ht="46.2" customHeight="1" x14ac:dyDescent="0.25">
      <c r="B39" s="265" t="s">
        <v>116</v>
      </c>
      <c r="C39" s="265"/>
      <c r="D39" s="265"/>
      <c r="E39" s="265"/>
      <c r="F39" s="265"/>
      <c r="G39" s="265"/>
    </row>
    <row r="40" spans="2:18" ht="30" customHeight="1" x14ac:dyDescent="0.25">
      <c r="B40" s="265" t="s">
        <v>117</v>
      </c>
      <c r="C40" s="265"/>
      <c r="D40" s="265"/>
      <c r="E40" s="265"/>
      <c r="F40" s="265"/>
      <c r="G40" s="265"/>
    </row>
  </sheetData>
  <mergeCells count="7">
    <mergeCell ref="B40:G40"/>
    <mergeCell ref="B5:G9"/>
    <mergeCell ref="I18:R18"/>
    <mergeCell ref="I19:R19"/>
    <mergeCell ref="B37:G37"/>
    <mergeCell ref="B38:G38"/>
    <mergeCell ref="B39:G39"/>
  </mergeCells>
  <hyperlinks>
    <hyperlink ref="P15" r:id="rId1" xr:uid="{00227815-BDB5-894C-AFB2-CA618784F930}"/>
    <hyperlink ref="Q15" r:id="rId2" xr:uid="{EC1C1CEA-F26F-FE45-8D92-CCFCDCADA69A}"/>
    <hyperlink ref="R15" r:id="rId3" xr:uid="{BA1DBF14-05EC-B847-BF9B-69EB3BB5CF67}"/>
  </hyperlinks>
  <pageMargins left="0.25" right="0.25" top="0.75" bottom="0.75" header="0.3" footer="0.3"/>
  <pageSetup scale="44"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7D19E-0048-7748-9193-3C01B32EBC57}">
  <sheetPr>
    <tabColor theme="7"/>
    <pageSetUpPr fitToPage="1"/>
  </sheetPr>
  <dimension ref="B1:S31"/>
  <sheetViews>
    <sheetView showGridLines="0" zoomScaleNormal="100" zoomScaleSheetLayoutView="110" workbookViewId="0"/>
  </sheetViews>
  <sheetFormatPr defaultColWidth="9" defaultRowHeight="13.8" x14ac:dyDescent="0.25"/>
  <cols>
    <col min="1" max="1" width="3.19921875" style="44" customWidth="1"/>
    <col min="2" max="2" width="44.19921875" style="44" customWidth="1"/>
    <col min="3" max="3" width="11.69921875" style="44" customWidth="1"/>
    <col min="4" max="4" width="10.69921875" style="44" customWidth="1"/>
    <col min="5" max="5" width="11.19921875" style="44" customWidth="1"/>
    <col min="6" max="8" width="11.69921875" style="44" customWidth="1"/>
    <col min="9" max="10" width="12.19921875" style="44" customWidth="1"/>
    <col min="11" max="11" width="12" style="44" customWidth="1"/>
    <col min="12" max="12" width="12.19921875" style="44" customWidth="1"/>
    <col min="13" max="13" width="11.69921875" style="44" customWidth="1"/>
    <col min="14" max="15" width="9" style="44"/>
    <col min="16" max="16" width="13.19921875" style="44" customWidth="1"/>
    <col min="17" max="16384" width="9" style="44"/>
  </cols>
  <sheetData>
    <row r="1" spans="2:19" customFormat="1" x14ac:dyDescent="0.25">
      <c r="B1" s="27" t="s">
        <v>0</v>
      </c>
    </row>
    <row r="2" spans="2:19" customFormat="1" x14ac:dyDescent="0.25">
      <c r="B2" s="27" t="s">
        <v>118</v>
      </c>
    </row>
    <row r="3" spans="2:19" customFormat="1" ht="14.4" x14ac:dyDescent="0.3">
      <c r="B3" s="28" t="str">
        <f>'1-NSG'!B3</f>
        <v>Q2 2025</v>
      </c>
    </row>
    <row r="4" spans="2:19" customFormat="1" x14ac:dyDescent="0.25">
      <c r="B4" s="27"/>
    </row>
    <row r="5" spans="2:19" customFormat="1" ht="22.5" customHeight="1" x14ac:dyDescent="0.25">
      <c r="B5" s="277" t="s">
        <v>119</v>
      </c>
      <c r="C5" s="277"/>
      <c r="D5" s="277"/>
      <c r="E5" s="277"/>
      <c r="F5" s="277"/>
      <c r="G5" s="277"/>
      <c r="H5" s="277"/>
      <c r="I5" s="277"/>
      <c r="J5" s="277"/>
      <c r="K5" s="277"/>
      <c r="P5" s="30"/>
      <c r="Q5" s="30"/>
      <c r="R5" s="30"/>
      <c r="S5" s="30"/>
    </row>
    <row r="6" spans="2:19" customFormat="1" ht="21" customHeight="1" x14ac:dyDescent="0.25">
      <c r="B6" s="277"/>
      <c r="C6" s="277"/>
      <c r="D6" s="277"/>
      <c r="E6" s="277"/>
      <c r="F6" s="277"/>
      <c r="G6" s="277"/>
      <c r="H6" s="277"/>
      <c r="I6" s="277"/>
      <c r="J6" s="277"/>
      <c r="K6" s="277"/>
      <c r="P6" s="30"/>
      <c r="Q6" s="30"/>
      <c r="R6" s="30"/>
      <c r="S6" s="30"/>
    </row>
    <row r="7" spans="2:19" customFormat="1" ht="21" customHeight="1" x14ac:dyDescent="0.25">
      <c r="B7" s="277"/>
      <c r="C7" s="277"/>
      <c r="D7" s="277"/>
      <c r="E7" s="277"/>
      <c r="F7" s="277"/>
      <c r="G7" s="277"/>
      <c r="H7" s="277"/>
      <c r="I7" s="277"/>
      <c r="J7" s="277"/>
      <c r="K7" s="277"/>
      <c r="P7" s="30"/>
      <c r="Q7" s="30"/>
      <c r="R7" s="30"/>
      <c r="S7" s="30"/>
    </row>
    <row r="8" spans="2:19" customFormat="1" ht="192" customHeight="1" x14ac:dyDescent="0.25">
      <c r="B8" s="274" t="s">
        <v>120</v>
      </c>
      <c r="C8" s="275"/>
      <c r="D8" s="275"/>
      <c r="E8" s="275"/>
      <c r="F8" s="275"/>
      <c r="G8" s="275"/>
      <c r="H8" s="275"/>
      <c r="I8" s="275"/>
      <c r="J8" s="275"/>
      <c r="K8" s="276"/>
      <c r="L8" s="29"/>
      <c r="P8" s="30"/>
      <c r="Q8" s="30"/>
      <c r="R8" s="30"/>
      <c r="S8" s="30"/>
    </row>
    <row r="9" spans="2:19" customFormat="1" x14ac:dyDescent="0.25">
      <c r="B9" s="103"/>
      <c r="C9" s="103"/>
      <c r="D9" s="103"/>
      <c r="E9" s="103"/>
      <c r="F9" s="103"/>
      <c r="G9" s="103"/>
      <c r="H9" s="103"/>
      <c r="I9" s="103"/>
      <c r="J9" s="103"/>
      <c r="K9" s="103"/>
      <c r="L9" s="29"/>
      <c r="P9" s="30"/>
      <c r="Q9" s="30"/>
      <c r="R9" s="30"/>
      <c r="S9" s="30"/>
    </row>
    <row r="10" spans="2:19" customFormat="1" x14ac:dyDescent="0.25">
      <c r="B10" s="43" t="s">
        <v>291</v>
      </c>
      <c r="C10" s="43"/>
      <c r="D10" s="81"/>
      <c r="E10" s="81"/>
      <c r="F10" s="102"/>
      <c r="G10" s="102"/>
      <c r="H10" s="102"/>
      <c r="I10" s="102"/>
      <c r="J10" s="102"/>
      <c r="K10" s="102"/>
      <c r="L10" s="102"/>
      <c r="M10" s="44"/>
      <c r="N10" s="44"/>
      <c r="O10" s="44"/>
      <c r="P10" s="181"/>
      <c r="Q10" s="30"/>
      <c r="R10" s="30"/>
      <c r="S10" s="30"/>
    </row>
    <row r="11" spans="2:19" customFormat="1" ht="27.6" x14ac:dyDescent="0.25">
      <c r="B11" s="101" t="s">
        <v>121</v>
      </c>
      <c r="C11" s="80" t="s">
        <v>75</v>
      </c>
      <c r="D11" s="80" t="s">
        <v>76</v>
      </c>
      <c r="E11" s="78" t="s">
        <v>77</v>
      </c>
      <c r="F11" s="78" t="s">
        <v>78</v>
      </c>
      <c r="G11" s="78" t="s">
        <v>79</v>
      </c>
      <c r="H11" s="78" t="s">
        <v>80</v>
      </c>
      <c r="I11" s="78" t="s">
        <v>81</v>
      </c>
      <c r="J11" s="78" t="s">
        <v>82</v>
      </c>
      <c r="K11" s="78" t="s">
        <v>122</v>
      </c>
      <c r="L11" s="78">
        <v>2018</v>
      </c>
      <c r="M11" s="78">
        <v>2019</v>
      </c>
      <c r="N11" s="78">
        <v>2020</v>
      </c>
      <c r="O11" s="78">
        <v>2021</v>
      </c>
      <c r="P11" s="78">
        <v>2022</v>
      </c>
      <c r="Q11" s="78">
        <v>2023</v>
      </c>
      <c r="R11" s="78">
        <v>2024</v>
      </c>
      <c r="S11" s="78">
        <v>2025</v>
      </c>
    </row>
    <row r="12" spans="2:19" customFormat="1" x14ac:dyDescent="0.25">
      <c r="B12" s="40" t="s">
        <v>123</v>
      </c>
      <c r="C12" s="100"/>
      <c r="D12" s="100"/>
      <c r="E12" s="100"/>
      <c r="F12" s="100">
        <v>486500.70999999996</v>
      </c>
      <c r="G12" s="100">
        <v>1283331.1000000001</v>
      </c>
      <c r="H12" s="100">
        <v>2802623.0945801334</v>
      </c>
      <c r="I12" s="100">
        <v>2244590</v>
      </c>
      <c r="J12" s="100">
        <v>1910583</v>
      </c>
      <c r="K12" s="100">
        <v>1816873</v>
      </c>
      <c r="L12" s="100">
        <v>1554871.81</v>
      </c>
      <c r="M12" s="100">
        <v>2216395.738523256</v>
      </c>
      <c r="N12" s="100">
        <v>2285298.9408459198</v>
      </c>
      <c r="O12" s="100">
        <v>2591449</v>
      </c>
      <c r="P12" s="100">
        <v>1656048.332054887</v>
      </c>
      <c r="Q12" s="100">
        <v>1968265.5185258868</v>
      </c>
      <c r="R12" s="100">
        <v>1786466.6199999999</v>
      </c>
      <c r="S12" s="100">
        <v>387716.33877485484</v>
      </c>
    </row>
    <row r="13" spans="2:19" x14ac:dyDescent="0.25">
      <c r="B13" s="40" t="s">
        <v>124</v>
      </c>
      <c r="C13" s="100"/>
      <c r="D13" s="100"/>
      <c r="E13" s="100"/>
      <c r="F13" s="100">
        <v>2574</v>
      </c>
      <c r="G13" s="100">
        <v>6790</v>
      </c>
      <c r="H13" s="100">
        <v>14829</v>
      </c>
      <c r="I13" s="100">
        <v>11876</v>
      </c>
      <c r="J13" s="100">
        <v>10109</v>
      </c>
      <c r="K13" s="100">
        <v>9613</v>
      </c>
      <c r="L13" s="100">
        <v>7346</v>
      </c>
      <c r="M13" s="100">
        <v>10733</v>
      </c>
      <c r="N13" s="100">
        <v>11272</v>
      </c>
      <c r="O13" s="100">
        <v>12898</v>
      </c>
      <c r="P13" s="100">
        <v>8762</v>
      </c>
      <c r="Q13" s="100">
        <v>10414</v>
      </c>
      <c r="R13" s="100">
        <v>9452</v>
      </c>
      <c r="S13" s="100">
        <v>2051</v>
      </c>
    </row>
    <row r="14" spans="2:19" x14ac:dyDescent="0.25">
      <c r="B14" s="40" t="s">
        <v>125</v>
      </c>
      <c r="C14" s="100"/>
      <c r="D14" s="100"/>
      <c r="E14" s="100"/>
      <c r="F14" s="100">
        <v>547</v>
      </c>
      <c r="G14" s="100">
        <v>1442</v>
      </c>
      <c r="H14" s="100">
        <v>3148</v>
      </c>
      <c r="I14" s="100">
        <v>2521</v>
      </c>
      <c r="J14" s="100">
        <v>2146</v>
      </c>
      <c r="K14" s="100">
        <v>2041</v>
      </c>
      <c r="L14" s="100">
        <v>1560</v>
      </c>
      <c r="M14" s="100">
        <v>2319</v>
      </c>
      <c r="N14" s="100">
        <v>2435</v>
      </c>
      <c r="O14" s="100">
        <v>2805</v>
      </c>
      <c r="P14" s="100">
        <v>1888</v>
      </c>
      <c r="Q14" s="100">
        <v>2317</v>
      </c>
      <c r="R14" s="100">
        <v>2205</v>
      </c>
      <c r="S14" s="100">
        <v>479</v>
      </c>
    </row>
    <row r="15" spans="2:19" x14ac:dyDescent="0.25">
      <c r="B15" s="40" t="s">
        <v>126</v>
      </c>
      <c r="C15" s="100"/>
      <c r="D15" s="100"/>
      <c r="E15" s="100"/>
      <c r="F15" s="100">
        <v>3362</v>
      </c>
      <c r="G15" s="100">
        <v>8868</v>
      </c>
      <c r="H15" s="100">
        <v>19366</v>
      </c>
      <c r="I15" s="100">
        <v>15510</v>
      </c>
      <c r="J15" s="100">
        <v>13202</v>
      </c>
      <c r="K15" s="100">
        <v>12554</v>
      </c>
      <c r="L15" s="100">
        <v>8646</v>
      </c>
      <c r="M15" s="100">
        <v>14017</v>
      </c>
      <c r="N15" s="100">
        <v>14720</v>
      </c>
      <c r="O15" s="100">
        <v>15802</v>
      </c>
      <c r="P15" s="100">
        <v>10369</v>
      </c>
      <c r="Q15" s="100">
        <v>12419</v>
      </c>
      <c r="R15" s="100">
        <v>9481</v>
      </c>
      <c r="S15" s="100">
        <v>2058</v>
      </c>
    </row>
    <row r="16" spans="2:19" x14ac:dyDescent="0.25">
      <c r="B16" s="40" t="s">
        <v>127</v>
      </c>
      <c r="C16" s="100"/>
      <c r="D16" s="100"/>
      <c r="E16" s="100"/>
      <c r="F16" s="100">
        <v>297</v>
      </c>
      <c r="G16" s="100">
        <v>784</v>
      </c>
      <c r="H16" s="100">
        <v>1711</v>
      </c>
      <c r="I16" s="100">
        <v>1370</v>
      </c>
      <c r="J16" s="100">
        <v>1167</v>
      </c>
      <c r="K16" s="100">
        <v>1109</v>
      </c>
      <c r="L16" s="100">
        <v>880</v>
      </c>
      <c r="M16" s="100">
        <v>1239</v>
      </c>
      <c r="N16" s="100">
        <v>1301</v>
      </c>
      <c r="O16" s="100">
        <v>1553</v>
      </c>
      <c r="P16" s="100">
        <v>1104</v>
      </c>
      <c r="Q16" s="100">
        <v>1313</v>
      </c>
      <c r="R16" s="100">
        <v>1269</v>
      </c>
      <c r="S16" s="100">
        <v>275</v>
      </c>
    </row>
    <row r="17" spans="2:19" x14ac:dyDescent="0.25">
      <c r="B17" s="40" t="s">
        <v>128</v>
      </c>
      <c r="C17" s="92"/>
      <c r="D17" s="100"/>
      <c r="E17" s="100"/>
      <c r="F17" s="98"/>
      <c r="G17" s="99"/>
      <c r="H17" s="99"/>
      <c r="I17" s="99"/>
      <c r="J17" s="98"/>
      <c r="K17" s="98"/>
      <c r="L17" s="97"/>
      <c r="M17" s="96">
        <v>9</v>
      </c>
      <c r="N17" s="95">
        <v>12</v>
      </c>
      <c r="O17" s="94">
        <v>11</v>
      </c>
      <c r="P17" s="186">
        <v>9.7473437499999989</v>
      </c>
      <c r="Q17" s="186">
        <v>12.082300924405651</v>
      </c>
      <c r="R17" s="94">
        <v>11</v>
      </c>
      <c r="S17" s="94">
        <v>10</v>
      </c>
    </row>
    <row r="18" spans="2:19" x14ac:dyDescent="0.25">
      <c r="B18" s="93" t="s">
        <v>129</v>
      </c>
      <c r="C18" s="92"/>
      <c r="D18" s="92"/>
      <c r="E18" s="92"/>
      <c r="F18" s="92"/>
      <c r="G18" s="92"/>
      <c r="H18" s="92"/>
      <c r="I18" s="92"/>
      <c r="J18" s="92"/>
      <c r="K18" s="91">
        <v>25</v>
      </c>
      <c r="L18" s="91">
        <v>108</v>
      </c>
      <c r="M18" s="100">
        <v>138</v>
      </c>
      <c r="N18" s="100">
        <v>2087</v>
      </c>
      <c r="O18" s="182">
        <v>1577</v>
      </c>
      <c r="P18" s="182">
        <v>3504</v>
      </c>
      <c r="Q18" s="182">
        <v>2528</v>
      </c>
      <c r="R18" s="182">
        <v>2502</v>
      </c>
      <c r="S18" s="182">
        <v>598</v>
      </c>
    </row>
    <row r="19" spans="2:19" s="45" customFormat="1" x14ac:dyDescent="0.25">
      <c r="B19" s="87"/>
      <c r="C19" s="89"/>
      <c r="D19" s="89"/>
      <c r="E19" s="89"/>
      <c r="F19" s="89"/>
      <c r="G19" s="90"/>
      <c r="H19" s="90"/>
      <c r="I19" s="90"/>
      <c r="J19" s="89"/>
      <c r="K19" s="89"/>
      <c r="L19" s="88"/>
      <c r="M19" s="44"/>
      <c r="N19" s="44"/>
      <c r="O19" s="44"/>
      <c r="P19" s="30"/>
      <c r="Q19" s="30"/>
      <c r="R19" s="30"/>
      <c r="S19" s="30"/>
    </row>
    <row r="20" spans="2:19" x14ac:dyDescent="0.25">
      <c r="B20" s="37" t="s">
        <v>96</v>
      </c>
      <c r="C20" s="87"/>
      <c r="D20" s="37"/>
      <c r="E20" s="37"/>
      <c r="F20" s="85"/>
      <c r="G20" s="86"/>
      <c r="H20" s="86"/>
      <c r="I20" s="86"/>
      <c r="J20" s="85"/>
      <c r="K20" s="85"/>
      <c r="L20" s="84"/>
      <c r="P20" s="30"/>
      <c r="Q20" s="30"/>
      <c r="R20" s="30"/>
      <c r="S20" s="30"/>
    </row>
    <row r="21" spans="2:19" x14ac:dyDescent="0.25">
      <c r="B21" s="265" t="s">
        <v>130</v>
      </c>
      <c r="C21" s="265"/>
      <c r="D21" s="265"/>
      <c r="E21" s="265"/>
      <c r="F21" s="265"/>
      <c r="G21" s="265"/>
      <c r="H21" s="265"/>
      <c r="I21" s="265"/>
      <c r="J21" s="265"/>
      <c r="K21" s="265"/>
      <c r="L21" s="265"/>
      <c r="P21" s="30"/>
      <c r="Q21" s="30"/>
      <c r="R21" s="30"/>
      <c r="S21" s="30"/>
    </row>
    <row r="22" spans="2:19" ht="43.2" customHeight="1" x14ac:dyDescent="0.25">
      <c r="B22" s="267" t="s">
        <v>131</v>
      </c>
      <c r="C22" s="268"/>
      <c r="D22" s="268"/>
      <c r="E22" s="268"/>
      <c r="F22" s="268"/>
      <c r="G22" s="268"/>
      <c r="H22" s="268"/>
      <c r="I22" s="268"/>
      <c r="J22" s="268"/>
      <c r="K22" s="268"/>
      <c r="L22" s="269"/>
      <c r="P22" s="30"/>
      <c r="Q22" s="30"/>
      <c r="R22" s="30"/>
      <c r="S22" s="30"/>
    </row>
    <row r="23" spans="2:19" ht="27.75" customHeight="1" x14ac:dyDescent="0.25">
      <c r="B23" s="267" t="s">
        <v>132</v>
      </c>
      <c r="C23" s="268"/>
      <c r="D23" s="268"/>
      <c r="E23" s="268"/>
      <c r="F23" s="268"/>
      <c r="G23" s="268"/>
      <c r="H23" s="268"/>
      <c r="I23" s="268"/>
      <c r="J23" s="268"/>
      <c r="K23" s="268"/>
      <c r="L23" s="269"/>
      <c r="P23" s="30"/>
      <c r="Q23" s="30"/>
      <c r="R23" s="30"/>
      <c r="S23" s="30"/>
    </row>
    <row r="24" spans="2:19" ht="21" customHeight="1" x14ac:dyDescent="0.25">
      <c r="B24" s="281" t="s">
        <v>133</v>
      </c>
      <c r="C24" s="281"/>
      <c r="D24" s="281"/>
      <c r="E24" s="281"/>
      <c r="F24" s="281"/>
      <c r="G24" s="281"/>
      <c r="H24" s="281"/>
      <c r="I24" s="281"/>
      <c r="J24" s="281"/>
      <c r="K24" s="281"/>
      <c r="L24" s="281"/>
      <c r="P24" s="30"/>
      <c r="Q24" s="30"/>
      <c r="R24" s="30"/>
      <c r="S24" s="30"/>
    </row>
    <row r="25" spans="2:19" ht="21" customHeight="1" x14ac:dyDescent="0.25">
      <c r="B25" s="278" t="s">
        <v>134</v>
      </c>
      <c r="C25" s="279"/>
      <c r="D25" s="279"/>
      <c r="E25" s="279"/>
      <c r="F25" s="279"/>
      <c r="G25" s="279"/>
      <c r="H25" s="279"/>
      <c r="I25" s="279"/>
      <c r="J25" s="279"/>
      <c r="K25" s="279"/>
      <c r="L25" s="280"/>
      <c r="P25" s="30"/>
      <c r="Q25" s="30"/>
      <c r="R25" s="30"/>
      <c r="S25" s="30"/>
    </row>
    <row r="26" spans="2:19" ht="21" customHeight="1" x14ac:dyDescent="0.25">
      <c r="B26" s="271" t="s">
        <v>135</v>
      </c>
      <c r="C26" s="272"/>
      <c r="D26" s="272"/>
      <c r="E26" s="272"/>
      <c r="F26" s="272"/>
      <c r="G26" s="272"/>
      <c r="H26" s="272"/>
      <c r="I26" s="272"/>
      <c r="J26" s="272"/>
      <c r="K26" s="272"/>
      <c r="L26" s="273"/>
      <c r="P26" s="30"/>
      <c r="Q26" s="30"/>
      <c r="R26" s="30"/>
      <c r="S26" s="30"/>
    </row>
    <row r="27" spans="2:19" x14ac:dyDescent="0.25">
      <c r="B27" s="29"/>
      <c r="C27" s="29"/>
      <c r="D27" s="29"/>
      <c r="E27" s="29"/>
      <c r="F27" s="29"/>
      <c r="G27" s="29"/>
      <c r="H27" s="29"/>
      <c r="I27" s="29"/>
      <c r="J27" s="29"/>
      <c r="K27" s="29"/>
      <c r="L27" s="29"/>
    </row>
    <row r="28" spans="2:19" x14ac:dyDescent="0.25">
      <c r="B28" s="29"/>
      <c r="C28" s="29"/>
      <c r="D28" s="29"/>
      <c r="E28" s="29"/>
      <c r="F28" s="29"/>
      <c r="G28" s="29"/>
      <c r="H28" s="29"/>
      <c r="I28" s="29"/>
      <c r="J28" s="29"/>
      <c r="K28" s="29"/>
      <c r="L28" s="29"/>
    </row>
    <row r="29" spans="2:19" x14ac:dyDescent="0.25">
      <c r="B29" s="29"/>
      <c r="C29" s="29"/>
      <c r="D29" s="29"/>
      <c r="E29" s="29"/>
      <c r="F29" s="29"/>
      <c r="G29" s="29"/>
      <c r="H29" s="29"/>
      <c r="I29" s="29"/>
      <c r="J29" s="29"/>
      <c r="K29" s="29"/>
      <c r="L29" s="29"/>
    </row>
    <row r="30" spans="2:19" x14ac:dyDescent="0.25">
      <c r="B30" s="29"/>
      <c r="C30" s="29"/>
      <c r="D30" s="29"/>
      <c r="E30" s="29"/>
      <c r="F30" s="29"/>
      <c r="G30" s="29"/>
      <c r="H30" s="29"/>
      <c r="I30" s="29"/>
      <c r="J30" s="29"/>
      <c r="K30" s="29"/>
      <c r="L30" s="29"/>
    </row>
    <row r="31" spans="2:19" x14ac:dyDescent="0.25">
      <c r="B31" s="29"/>
      <c r="C31" s="29"/>
      <c r="D31" s="29"/>
      <c r="E31" s="29"/>
      <c r="F31" s="29"/>
      <c r="G31" s="29"/>
      <c r="H31" s="29"/>
      <c r="I31" s="29"/>
      <c r="J31" s="29"/>
      <c r="K31" s="29"/>
      <c r="L31" s="29"/>
    </row>
  </sheetData>
  <mergeCells count="8">
    <mergeCell ref="B26:L26"/>
    <mergeCell ref="B8:K8"/>
    <mergeCell ref="B21:L21"/>
    <mergeCell ref="B5:K7"/>
    <mergeCell ref="B23:L23"/>
    <mergeCell ref="B22:L22"/>
    <mergeCell ref="B25:L25"/>
    <mergeCell ref="B24:L24"/>
  </mergeCells>
  <pageMargins left="0.25" right="0.25" top="0.75" bottom="0.75" header="0.3" footer="0.3"/>
  <pageSetup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F6B7A-FA18-9C43-B9CD-9E439055B59E}">
  <sheetPr>
    <tabColor theme="7"/>
    <pageSetUpPr fitToPage="1"/>
  </sheetPr>
  <dimension ref="B1:G37"/>
  <sheetViews>
    <sheetView showGridLines="0" zoomScaleNormal="100" workbookViewId="0"/>
  </sheetViews>
  <sheetFormatPr defaultColWidth="8.69921875" defaultRowHeight="13.8" x14ac:dyDescent="0.25"/>
  <cols>
    <col min="1" max="1" width="3.19921875" customWidth="1"/>
    <col min="2" max="7" width="22.19921875" customWidth="1"/>
  </cols>
  <sheetData>
    <row r="1" spans="2:7" x14ac:dyDescent="0.25">
      <c r="B1" s="36" t="s">
        <v>0</v>
      </c>
    </row>
    <row r="2" spans="2:7" x14ac:dyDescent="0.25">
      <c r="B2" s="36" t="s">
        <v>136</v>
      </c>
    </row>
    <row r="3" spans="2:7" ht="14.4" x14ac:dyDescent="0.3">
      <c r="B3" s="28" t="str">
        <f>'1-NSG'!B3</f>
        <v>Q2 2025</v>
      </c>
    </row>
    <row r="4" spans="2:7" x14ac:dyDescent="0.25">
      <c r="B4" s="36"/>
    </row>
    <row r="5" spans="2:7" ht="13.95" customHeight="1" x14ac:dyDescent="0.25">
      <c r="B5" s="282" t="s">
        <v>137</v>
      </c>
      <c r="C5" s="282"/>
      <c r="D5" s="282"/>
      <c r="E5" s="282"/>
      <c r="F5" s="282"/>
      <c r="G5" s="282"/>
    </row>
    <row r="6" spans="2:7" x14ac:dyDescent="0.25">
      <c r="B6" s="282"/>
      <c r="C6" s="282"/>
      <c r="D6" s="282"/>
      <c r="E6" s="282"/>
      <c r="F6" s="282"/>
      <c r="G6" s="282"/>
    </row>
    <row r="7" spans="2:7" x14ac:dyDescent="0.25">
      <c r="B7" s="282"/>
      <c r="C7" s="282"/>
      <c r="D7" s="282"/>
      <c r="E7" s="282"/>
      <c r="F7" s="282"/>
      <c r="G7" s="282"/>
    </row>
    <row r="8" spans="2:7" x14ac:dyDescent="0.25">
      <c r="B8" s="282"/>
      <c r="C8" s="282"/>
      <c r="D8" s="282"/>
      <c r="E8" s="282"/>
      <c r="F8" s="282"/>
      <c r="G8" s="282"/>
    </row>
    <row r="9" spans="2:7" x14ac:dyDescent="0.25">
      <c r="B9" s="282"/>
      <c r="C9" s="282"/>
      <c r="D9" s="282"/>
      <c r="E9" s="282"/>
      <c r="F9" s="282"/>
      <c r="G9" s="282"/>
    </row>
    <row r="11" spans="2:7" ht="17.399999999999999" x14ac:dyDescent="0.3">
      <c r="B11" s="83" t="s">
        <v>292</v>
      </c>
      <c r="C11" s="83"/>
      <c r="D11" s="82"/>
      <c r="E11" s="82"/>
      <c r="F11" s="82"/>
      <c r="G11" s="82"/>
    </row>
    <row r="12" spans="2:7" ht="41.4" x14ac:dyDescent="0.25">
      <c r="B12" s="80" t="s">
        <v>69</v>
      </c>
      <c r="C12" s="78" t="s">
        <v>138</v>
      </c>
      <c r="D12" s="78" t="s">
        <v>139</v>
      </c>
      <c r="E12" s="78" t="s">
        <v>140</v>
      </c>
      <c r="F12" s="78" t="s">
        <v>141</v>
      </c>
      <c r="G12" s="78" t="s">
        <v>142</v>
      </c>
    </row>
    <row r="13" spans="2:7" x14ac:dyDescent="0.25">
      <c r="B13" s="61" t="s">
        <v>84</v>
      </c>
      <c r="C13" s="114">
        <v>0</v>
      </c>
      <c r="D13" s="108">
        <v>0</v>
      </c>
      <c r="E13" s="108">
        <f>C13+D13</f>
        <v>0</v>
      </c>
      <c r="F13" s="108">
        <v>0</v>
      </c>
      <c r="G13" s="108">
        <f>E13+F13</f>
        <v>0</v>
      </c>
    </row>
    <row r="14" spans="2:7" x14ac:dyDescent="0.25">
      <c r="B14" s="61" t="s">
        <v>86</v>
      </c>
      <c r="C14" s="116">
        <v>0</v>
      </c>
      <c r="D14" s="115">
        <v>0</v>
      </c>
      <c r="E14" s="108">
        <f t="shared" ref="E14:E16" si="0">C14+D14</f>
        <v>0</v>
      </c>
      <c r="F14" s="115">
        <v>0</v>
      </c>
      <c r="G14" s="108">
        <f t="shared" ref="G14:G15" si="1">E14+F14</f>
        <v>0</v>
      </c>
    </row>
    <row r="15" spans="2:7" x14ac:dyDescent="0.25">
      <c r="B15" s="61" t="s">
        <v>89</v>
      </c>
      <c r="C15" s="114">
        <v>0</v>
      </c>
      <c r="D15" s="108">
        <v>0</v>
      </c>
      <c r="E15" s="108">
        <f t="shared" si="0"/>
        <v>0</v>
      </c>
      <c r="F15" s="108">
        <v>0</v>
      </c>
      <c r="G15" s="108">
        <f t="shared" si="1"/>
        <v>0</v>
      </c>
    </row>
    <row r="16" spans="2:7" x14ac:dyDescent="0.25">
      <c r="B16" s="52" t="s">
        <v>94</v>
      </c>
      <c r="C16" s="107">
        <f>SUM(C13:C15)</f>
        <v>0</v>
      </c>
      <c r="D16" s="107">
        <f>SUM(D13:D15)</f>
        <v>0</v>
      </c>
      <c r="E16" s="107">
        <f t="shared" si="0"/>
        <v>0</v>
      </c>
      <c r="F16" s="106">
        <f>SUM(F13:F15)</f>
        <v>0</v>
      </c>
      <c r="G16" s="106">
        <f>SUM(E16+F16)</f>
        <v>0</v>
      </c>
    </row>
    <row r="17" spans="2:7" ht="27.6" x14ac:dyDescent="0.25">
      <c r="B17" s="61" t="s">
        <v>95</v>
      </c>
      <c r="C17" s="114">
        <f>E17-D17</f>
        <v>1000041</v>
      </c>
      <c r="D17" s="108">
        <v>273915</v>
      </c>
      <c r="E17" s="108">
        <v>1273956</v>
      </c>
      <c r="F17" s="108">
        <v>0</v>
      </c>
      <c r="G17" s="108">
        <f>E17+F17</f>
        <v>1273956</v>
      </c>
    </row>
    <row r="18" spans="2:7" ht="27.6" x14ac:dyDescent="0.25">
      <c r="B18" s="61" t="s">
        <v>97</v>
      </c>
      <c r="C18" s="114">
        <f t="shared" ref="C18:C24" si="2">E18-D18</f>
        <v>2413861</v>
      </c>
      <c r="D18" s="108">
        <v>534455</v>
      </c>
      <c r="E18" s="108">
        <v>2948316</v>
      </c>
      <c r="F18" s="108">
        <v>0</v>
      </c>
      <c r="G18" s="108">
        <f t="shared" ref="G18:G20" si="3">E18+F18</f>
        <v>2948316</v>
      </c>
    </row>
    <row r="19" spans="2:7" ht="27.6" x14ac:dyDescent="0.25">
      <c r="B19" s="61" t="s">
        <v>99</v>
      </c>
      <c r="C19" s="114">
        <f t="shared" si="2"/>
        <v>5349947</v>
      </c>
      <c r="D19" s="108">
        <v>700570</v>
      </c>
      <c r="E19" s="108">
        <v>6050517</v>
      </c>
      <c r="F19" s="108">
        <v>0</v>
      </c>
      <c r="G19" s="108">
        <f t="shared" si="3"/>
        <v>6050517</v>
      </c>
    </row>
    <row r="20" spans="2:7" ht="27.6" x14ac:dyDescent="0.25">
      <c r="B20" s="52" t="s">
        <v>101</v>
      </c>
      <c r="C20" s="112">
        <f t="shared" si="2"/>
        <v>8763849</v>
      </c>
      <c r="D20" s="113">
        <f>SUM(D17:D19)</f>
        <v>1508940</v>
      </c>
      <c r="E20" s="112">
        <f>SUM(E17:E19)</f>
        <v>10272789</v>
      </c>
      <c r="F20" s="107">
        <f>SUM(F17:F19)</f>
        <v>0</v>
      </c>
      <c r="G20" s="112">
        <f t="shared" si="3"/>
        <v>10272789</v>
      </c>
    </row>
    <row r="21" spans="2:7" ht="27.6" x14ac:dyDescent="0.25">
      <c r="B21" s="61" t="s">
        <v>102</v>
      </c>
      <c r="C21" s="108">
        <f t="shared" si="2"/>
        <v>3201124</v>
      </c>
      <c r="D21" s="108">
        <v>866273</v>
      </c>
      <c r="E21" s="108">
        <v>4067397</v>
      </c>
      <c r="F21" s="108">
        <v>0</v>
      </c>
      <c r="G21" s="108">
        <f>E21+F21</f>
        <v>4067397</v>
      </c>
    </row>
    <row r="22" spans="2:7" ht="27.6" x14ac:dyDescent="0.25">
      <c r="B22" s="61" t="s">
        <v>104</v>
      </c>
      <c r="C22" s="108">
        <f t="shared" si="2"/>
        <v>3084511</v>
      </c>
      <c r="D22" s="108">
        <v>762187</v>
      </c>
      <c r="E22" s="108">
        <v>3846698</v>
      </c>
      <c r="F22" s="108">
        <v>0</v>
      </c>
      <c r="G22" s="108">
        <f t="shared" ref="G22:G24" si="4">E22+F22</f>
        <v>3846698</v>
      </c>
    </row>
    <row r="23" spans="2:7" ht="27.6" x14ac:dyDescent="0.25">
      <c r="B23" s="61" t="s">
        <v>105</v>
      </c>
      <c r="C23" s="108">
        <f t="shared" si="2"/>
        <v>6107762</v>
      </c>
      <c r="D23" s="108">
        <v>722450</v>
      </c>
      <c r="E23" s="108">
        <v>6830212</v>
      </c>
      <c r="F23" s="108">
        <v>0</v>
      </c>
      <c r="G23" s="108">
        <f t="shared" si="4"/>
        <v>6830212</v>
      </c>
    </row>
    <row r="24" spans="2:7" ht="27.6" x14ac:dyDescent="0.25">
      <c r="B24" s="52" t="s">
        <v>106</v>
      </c>
      <c r="C24" s="112">
        <f t="shared" si="2"/>
        <v>12393397</v>
      </c>
      <c r="D24" s="113">
        <f>SUM(D21:D23)</f>
        <v>2350910</v>
      </c>
      <c r="E24" s="112">
        <f>SUM(E21:E23)</f>
        <v>14744307</v>
      </c>
      <c r="F24" s="107">
        <f>SUM(F21:F23)</f>
        <v>0</v>
      </c>
      <c r="G24" s="112">
        <f t="shared" si="4"/>
        <v>14744307</v>
      </c>
    </row>
    <row r="25" spans="2:7" ht="37.799999999999997" x14ac:dyDescent="0.25">
      <c r="B25" s="80" t="s">
        <v>69</v>
      </c>
      <c r="C25" s="78" t="s">
        <v>143</v>
      </c>
      <c r="D25" s="78" t="s">
        <v>144</v>
      </c>
      <c r="E25" s="25" t="s">
        <v>12</v>
      </c>
      <c r="F25" s="111"/>
      <c r="G25" s="110"/>
    </row>
    <row r="26" spans="2:7" x14ac:dyDescent="0.25">
      <c r="B26" s="56" t="s">
        <v>145</v>
      </c>
      <c r="C26" s="108">
        <v>4026594.3893000004</v>
      </c>
      <c r="D26" s="108">
        <v>4141043</v>
      </c>
      <c r="E26" s="105">
        <f>C26/D26</f>
        <v>0.97236237085681076</v>
      </c>
      <c r="F26" s="104"/>
      <c r="G26" s="48"/>
    </row>
    <row r="27" spans="2:7" x14ac:dyDescent="0.25">
      <c r="B27" s="56" t="s">
        <v>146</v>
      </c>
      <c r="C27" s="108">
        <v>3951073.8</v>
      </c>
      <c r="D27" s="108">
        <f>D26</f>
        <v>4141043</v>
      </c>
      <c r="E27" s="105">
        <f t="shared" ref="E27:E29" si="5">C27/D27</f>
        <v>0.95412527713428719</v>
      </c>
      <c r="F27" s="104"/>
      <c r="G27" s="48"/>
    </row>
    <row r="28" spans="2:7" x14ac:dyDescent="0.25">
      <c r="B28" s="56" t="s">
        <v>147</v>
      </c>
      <c r="C28" s="108">
        <v>3586529.6341273342</v>
      </c>
      <c r="D28" s="108">
        <f t="shared" ref="D28:D29" si="6">D27</f>
        <v>4141043</v>
      </c>
      <c r="E28" s="105">
        <f t="shared" si="5"/>
        <v>0.86609330889037717</v>
      </c>
      <c r="F28" s="104"/>
      <c r="G28" s="48"/>
    </row>
    <row r="29" spans="2:7" x14ac:dyDescent="0.25">
      <c r="B29" s="56" t="s">
        <v>148</v>
      </c>
      <c r="C29" s="109">
        <v>3950330</v>
      </c>
      <c r="D29" s="108">
        <f t="shared" si="6"/>
        <v>4141043</v>
      </c>
      <c r="E29" s="105">
        <f t="shared" si="5"/>
        <v>0.9539456605497697</v>
      </c>
      <c r="F29" s="104"/>
      <c r="G29" s="48"/>
    </row>
    <row r="30" spans="2:7" x14ac:dyDescent="0.25">
      <c r="B30" s="52" t="s">
        <v>109</v>
      </c>
      <c r="C30" s="224">
        <f>SUM(C26:C29)</f>
        <v>15514527.823427334</v>
      </c>
      <c r="D30" s="225">
        <f>SUM(D26:D29)</f>
        <v>16564172</v>
      </c>
      <c r="E30" s="226">
        <f>C30/D30</f>
        <v>0.93663165435781126</v>
      </c>
      <c r="F30" s="104"/>
      <c r="G30" s="48"/>
    </row>
    <row r="31" spans="2:7" x14ac:dyDescent="0.25">
      <c r="B31" s="56" t="s">
        <v>149</v>
      </c>
      <c r="C31" s="108">
        <v>3342407.9699999997</v>
      </c>
      <c r="D31" s="108">
        <v>4098601</v>
      </c>
      <c r="E31" s="105">
        <f>C31/D31</f>
        <v>0.81549972051439013</v>
      </c>
      <c r="F31" s="30"/>
      <c r="G31" s="30"/>
    </row>
    <row r="32" spans="2:7" x14ac:dyDescent="0.25">
      <c r="B32" s="56" t="s">
        <v>150</v>
      </c>
      <c r="C32" s="108">
        <v>4113883.93</v>
      </c>
      <c r="D32" s="108">
        <v>4098601</v>
      </c>
      <c r="E32" s="105">
        <f t="shared" ref="E32:E35" si="7">C32/D32</f>
        <v>1.0037288162472999</v>
      </c>
      <c r="F32" s="30"/>
      <c r="G32" s="30"/>
    </row>
    <row r="33" spans="2:7" x14ac:dyDescent="0.25">
      <c r="B33" s="56">
        <v>2024</v>
      </c>
      <c r="C33" s="108">
        <v>4013457.0175000001</v>
      </c>
      <c r="D33" s="108">
        <v>4098601</v>
      </c>
      <c r="E33" s="105">
        <f t="shared" si="7"/>
        <v>0.97922608653538123</v>
      </c>
      <c r="F33" s="30"/>
      <c r="G33" s="30"/>
    </row>
    <row r="34" spans="2:7" x14ac:dyDescent="0.25">
      <c r="B34" s="56">
        <v>2025</v>
      </c>
      <c r="C34" s="109">
        <v>2174983.7599999998</v>
      </c>
      <c r="D34" s="108">
        <v>4098601</v>
      </c>
      <c r="E34" s="105">
        <f t="shared" si="7"/>
        <v>0.53066491712660002</v>
      </c>
      <c r="F34" s="30"/>
      <c r="G34" s="30"/>
    </row>
    <row r="35" spans="2:7" x14ac:dyDescent="0.25">
      <c r="B35" s="52" t="s">
        <v>113</v>
      </c>
      <c r="C35" s="224">
        <f>SUM(C31:C34)</f>
        <v>13644732.6775</v>
      </c>
      <c r="D35" s="225">
        <f>SUM(D31:D34)</f>
        <v>16394404</v>
      </c>
      <c r="E35" s="226">
        <f t="shared" si="7"/>
        <v>0.83227988510591788</v>
      </c>
      <c r="F35" s="30"/>
      <c r="G35" s="30"/>
    </row>
    <row r="36" spans="2:7" x14ac:dyDescent="0.25">
      <c r="B36" s="30"/>
      <c r="C36" s="30"/>
      <c r="D36" s="30"/>
      <c r="E36" s="30"/>
      <c r="F36" s="30"/>
      <c r="G36" s="30"/>
    </row>
    <row r="37" spans="2:7" ht="30" customHeight="1" x14ac:dyDescent="0.25">
      <c r="B37" s="265" t="s">
        <v>151</v>
      </c>
      <c r="C37" s="265"/>
      <c r="D37" s="265"/>
      <c r="E37" s="265"/>
      <c r="F37" s="265"/>
      <c r="G37" s="265"/>
    </row>
  </sheetData>
  <mergeCells count="2">
    <mergeCell ref="B5:G9"/>
    <mergeCell ref="B37:G37"/>
  </mergeCells>
  <pageMargins left="0.25" right="0.25" top="0.75" bottom="0.75" header="0.3" footer="0.3"/>
  <pageSetup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06B07-403A-8145-BC41-DDB1D6DFA79A}">
  <sheetPr>
    <tabColor theme="7"/>
    <pageSetUpPr fitToPage="1"/>
  </sheetPr>
  <dimension ref="B1:T68"/>
  <sheetViews>
    <sheetView showGridLines="0" zoomScaleNormal="100" workbookViewId="0"/>
  </sheetViews>
  <sheetFormatPr defaultColWidth="11.19921875" defaultRowHeight="13.8" x14ac:dyDescent="0.25"/>
  <cols>
    <col min="1" max="1" width="3.19921875" customWidth="1"/>
  </cols>
  <sheetData>
    <row r="1" spans="2:19" x14ac:dyDescent="0.25">
      <c r="B1" s="27" t="s">
        <v>0</v>
      </c>
      <c r="P1" s="30"/>
      <c r="Q1" s="30"/>
      <c r="R1" s="30"/>
      <c r="S1" s="30"/>
    </row>
    <row r="2" spans="2:19" x14ac:dyDescent="0.25">
      <c r="B2" s="27" t="s">
        <v>152</v>
      </c>
      <c r="P2" s="30"/>
      <c r="Q2" s="30"/>
      <c r="R2" s="30"/>
      <c r="S2" s="30"/>
    </row>
    <row r="3" spans="2:19" ht="14.4" x14ac:dyDescent="0.3">
      <c r="B3" s="28" t="str">
        <f>'1-NSG'!B3</f>
        <v>Q2 2025</v>
      </c>
      <c r="P3" s="30"/>
      <c r="Q3" s="30"/>
      <c r="R3" s="30"/>
      <c r="S3" s="30"/>
    </row>
    <row r="4" spans="2:19" x14ac:dyDescent="0.25">
      <c r="B4" s="27"/>
      <c r="P4" s="30"/>
      <c r="Q4" s="30"/>
      <c r="R4" s="30"/>
      <c r="S4" s="30"/>
    </row>
    <row r="5" spans="2:19" ht="19.95" customHeight="1" x14ac:dyDescent="0.25">
      <c r="B5" s="277" t="s">
        <v>153</v>
      </c>
      <c r="C5" s="277"/>
      <c r="D5" s="277"/>
      <c r="E5" s="277"/>
      <c r="F5" s="277"/>
      <c r="G5" s="277"/>
      <c r="H5" s="277"/>
      <c r="I5" s="277"/>
      <c r="J5" s="277"/>
      <c r="K5" s="277"/>
      <c r="P5" s="30"/>
      <c r="Q5" s="30"/>
      <c r="R5" s="30"/>
      <c r="S5" s="30"/>
    </row>
    <row r="6" spans="2:19" ht="19.95" customHeight="1" x14ac:dyDescent="0.25">
      <c r="B6" s="277"/>
      <c r="C6" s="277"/>
      <c r="D6" s="277"/>
      <c r="E6" s="277"/>
      <c r="F6" s="277"/>
      <c r="G6" s="277"/>
      <c r="H6" s="277"/>
      <c r="I6" s="277"/>
      <c r="J6" s="277"/>
      <c r="K6" s="277"/>
      <c r="P6" s="30"/>
      <c r="Q6" s="30"/>
      <c r="R6" s="30"/>
      <c r="S6" s="30"/>
    </row>
    <row r="7" spans="2:19" ht="19.95" customHeight="1" x14ac:dyDescent="0.25">
      <c r="B7" s="277"/>
      <c r="C7" s="277"/>
      <c r="D7" s="277"/>
      <c r="E7" s="277"/>
      <c r="F7" s="277"/>
      <c r="G7" s="277"/>
      <c r="H7" s="277"/>
      <c r="I7" s="277"/>
      <c r="J7" s="277"/>
      <c r="K7" s="277"/>
      <c r="P7" s="30"/>
      <c r="Q7" s="30"/>
      <c r="R7" s="30"/>
      <c r="S7" s="30"/>
    </row>
    <row r="8" spans="2:19" ht="28.2" customHeight="1" x14ac:dyDescent="0.25">
      <c r="B8" s="274" t="s">
        <v>154</v>
      </c>
      <c r="C8" s="275"/>
      <c r="D8" s="275"/>
      <c r="E8" s="275"/>
      <c r="F8" s="275"/>
      <c r="G8" s="275"/>
      <c r="H8" s="275"/>
      <c r="I8" s="275"/>
      <c r="J8" s="275"/>
      <c r="K8" s="276"/>
      <c r="L8" s="29"/>
      <c r="P8" s="30"/>
      <c r="Q8" s="30"/>
      <c r="R8" s="30"/>
    </row>
    <row r="9" spans="2:19" x14ac:dyDescent="0.25">
      <c r="B9" s="103"/>
      <c r="C9" s="103"/>
      <c r="D9" s="103"/>
      <c r="E9" s="103"/>
      <c r="F9" s="103"/>
      <c r="G9" s="103"/>
      <c r="H9" s="103"/>
      <c r="I9" s="103"/>
      <c r="J9" s="103"/>
      <c r="K9" s="103"/>
      <c r="L9" s="29"/>
      <c r="P9" s="30"/>
      <c r="Q9" s="30"/>
      <c r="R9" s="30"/>
    </row>
    <row r="10" spans="2:19" x14ac:dyDescent="0.25">
      <c r="B10" s="43" t="s">
        <v>293</v>
      </c>
      <c r="C10" s="43"/>
      <c r="D10" s="81"/>
      <c r="E10" s="81"/>
      <c r="F10" s="102"/>
      <c r="G10" s="102"/>
      <c r="H10" s="102"/>
      <c r="I10" s="102"/>
      <c r="J10" s="102"/>
      <c r="K10" s="102"/>
      <c r="L10" s="43" t="s">
        <v>294</v>
      </c>
      <c r="M10" s="44"/>
      <c r="N10" s="44"/>
      <c r="O10" s="44"/>
      <c r="P10" s="30"/>
      <c r="Q10" s="30"/>
      <c r="R10" s="30"/>
    </row>
    <row r="11" spans="2:19" x14ac:dyDescent="0.25">
      <c r="B11" s="43"/>
      <c r="C11" s="292">
        <v>2022</v>
      </c>
      <c r="D11" s="293"/>
      <c r="E11" s="292">
        <v>2023</v>
      </c>
      <c r="F11" s="293"/>
      <c r="G11" s="292">
        <v>2024</v>
      </c>
      <c r="H11" s="293"/>
      <c r="I11" s="292">
        <v>2025</v>
      </c>
      <c r="J11" s="293"/>
      <c r="K11" s="30"/>
      <c r="L11" s="102"/>
      <c r="M11" s="102"/>
      <c r="N11" s="44"/>
      <c r="O11" s="44"/>
      <c r="P11" s="44"/>
      <c r="Q11" s="30"/>
      <c r="R11" s="30"/>
      <c r="S11" s="30"/>
    </row>
    <row r="12" spans="2:19" ht="55.2" x14ac:dyDescent="0.25">
      <c r="B12" s="101" t="s">
        <v>155</v>
      </c>
      <c r="C12" s="78" t="s">
        <v>156</v>
      </c>
      <c r="D12" s="78" t="s">
        <v>157</v>
      </c>
      <c r="E12" s="78" t="s">
        <v>156</v>
      </c>
      <c r="F12" s="78" t="s">
        <v>157</v>
      </c>
      <c r="G12" s="78" t="s">
        <v>156</v>
      </c>
      <c r="H12" s="78" t="s">
        <v>157</v>
      </c>
      <c r="I12" s="78" t="s">
        <v>156</v>
      </c>
      <c r="J12" s="78" t="s">
        <v>157</v>
      </c>
      <c r="K12" s="30"/>
      <c r="L12" s="289" t="s">
        <v>158</v>
      </c>
      <c r="M12" s="290"/>
      <c r="N12" s="290"/>
      <c r="O12" s="291"/>
      <c r="P12" s="80">
        <v>2022</v>
      </c>
      <c r="Q12" s="80">
        <v>2023</v>
      </c>
      <c r="R12" s="80">
        <v>2024</v>
      </c>
      <c r="S12" s="80">
        <v>2025</v>
      </c>
    </row>
    <row r="13" spans="2:19" x14ac:dyDescent="0.25">
      <c r="B13" s="40">
        <v>60002</v>
      </c>
      <c r="C13" s="183">
        <v>0</v>
      </c>
      <c r="D13" s="183">
        <v>0</v>
      </c>
      <c r="E13" s="183">
        <v>0</v>
      </c>
      <c r="F13" s="183">
        <v>0</v>
      </c>
      <c r="G13" s="183">
        <v>0</v>
      </c>
      <c r="H13" s="183">
        <v>0</v>
      </c>
      <c r="I13" s="183">
        <v>0</v>
      </c>
      <c r="J13" s="183">
        <v>0</v>
      </c>
      <c r="K13" s="30"/>
      <c r="L13" s="283" t="s">
        <v>159</v>
      </c>
      <c r="M13" s="284"/>
      <c r="N13" s="284"/>
      <c r="O13" s="285"/>
      <c r="P13" s="183">
        <v>0</v>
      </c>
      <c r="Q13" s="183">
        <v>0</v>
      </c>
      <c r="R13" s="183">
        <v>0</v>
      </c>
      <c r="S13" s="183">
        <v>0</v>
      </c>
    </row>
    <row r="14" spans="2:19" x14ac:dyDescent="0.25">
      <c r="B14" s="40">
        <v>60015</v>
      </c>
      <c r="C14" s="183">
        <v>0</v>
      </c>
      <c r="D14" s="183">
        <v>0</v>
      </c>
      <c r="E14" s="183">
        <v>0</v>
      </c>
      <c r="F14" s="183">
        <v>0</v>
      </c>
      <c r="G14" s="183">
        <v>0</v>
      </c>
      <c r="H14" s="183">
        <v>0</v>
      </c>
      <c r="I14" s="183">
        <v>0</v>
      </c>
      <c r="J14" s="183">
        <v>0</v>
      </c>
      <c r="K14" s="30"/>
      <c r="L14" s="283" t="s">
        <v>160</v>
      </c>
      <c r="M14" s="284"/>
      <c r="N14" s="284"/>
      <c r="O14" s="285"/>
      <c r="P14" s="183">
        <v>0</v>
      </c>
      <c r="Q14" s="183">
        <v>0</v>
      </c>
      <c r="R14" s="183">
        <v>0</v>
      </c>
      <c r="S14" s="183">
        <v>0</v>
      </c>
    </row>
    <row r="15" spans="2:19" x14ac:dyDescent="0.25">
      <c r="B15" s="40">
        <v>60022</v>
      </c>
      <c r="C15" s="183">
        <v>0</v>
      </c>
      <c r="D15" s="183">
        <v>0</v>
      </c>
      <c r="E15" s="183">
        <v>0</v>
      </c>
      <c r="F15" s="183">
        <v>0</v>
      </c>
      <c r="G15" s="183">
        <v>0</v>
      </c>
      <c r="H15" s="183">
        <v>0</v>
      </c>
      <c r="I15" s="183">
        <v>0</v>
      </c>
      <c r="J15" s="183">
        <v>0</v>
      </c>
      <c r="K15" s="30"/>
      <c r="L15" s="283" t="s">
        <v>161</v>
      </c>
      <c r="M15" s="284"/>
      <c r="N15" s="284"/>
      <c r="O15" s="285"/>
      <c r="P15" s="183">
        <v>0</v>
      </c>
      <c r="Q15" s="183">
        <v>0</v>
      </c>
      <c r="R15" s="183">
        <v>0</v>
      </c>
      <c r="S15" s="183">
        <v>0</v>
      </c>
    </row>
    <row r="16" spans="2:19" x14ac:dyDescent="0.25">
      <c r="B16" s="40">
        <v>60030</v>
      </c>
      <c r="C16" s="183">
        <v>0</v>
      </c>
      <c r="D16" s="183">
        <v>0</v>
      </c>
      <c r="E16" s="183">
        <v>0</v>
      </c>
      <c r="F16" s="183">
        <v>0</v>
      </c>
      <c r="G16" s="183">
        <v>1</v>
      </c>
      <c r="H16" s="183">
        <v>148</v>
      </c>
      <c r="I16" s="183">
        <v>0</v>
      </c>
      <c r="J16" s="183">
        <v>0</v>
      </c>
      <c r="K16" s="30"/>
      <c r="L16" s="283" t="s">
        <v>162</v>
      </c>
      <c r="M16" s="284"/>
      <c r="N16" s="284"/>
      <c r="O16" s="285"/>
      <c r="P16" s="183">
        <v>0</v>
      </c>
      <c r="Q16" s="183">
        <v>0</v>
      </c>
      <c r="R16" s="183">
        <v>0</v>
      </c>
      <c r="S16" s="183">
        <v>0</v>
      </c>
    </row>
    <row r="17" spans="2:19" x14ac:dyDescent="0.25">
      <c r="B17" s="40">
        <v>60031</v>
      </c>
      <c r="C17" s="183">
        <v>0</v>
      </c>
      <c r="D17" s="183">
        <v>0</v>
      </c>
      <c r="E17" s="183">
        <v>0</v>
      </c>
      <c r="F17" s="183">
        <v>0</v>
      </c>
      <c r="G17" s="183">
        <v>4</v>
      </c>
      <c r="H17" s="183">
        <v>51</v>
      </c>
      <c r="I17" s="183">
        <v>0</v>
      </c>
      <c r="J17" s="183">
        <v>0</v>
      </c>
      <c r="K17" s="30"/>
      <c r="L17" s="283" t="s">
        <v>163</v>
      </c>
      <c r="M17" s="284"/>
      <c r="N17" s="284"/>
      <c r="O17" s="285"/>
      <c r="P17" s="183">
        <v>0</v>
      </c>
      <c r="Q17" s="183">
        <v>0</v>
      </c>
      <c r="R17" s="183">
        <v>0</v>
      </c>
      <c r="S17" s="183">
        <v>0</v>
      </c>
    </row>
    <row r="18" spans="2:19" x14ac:dyDescent="0.25">
      <c r="B18" s="40">
        <v>60035</v>
      </c>
      <c r="C18" s="184">
        <v>0</v>
      </c>
      <c r="D18" s="183">
        <v>0</v>
      </c>
      <c r="E18" s="184">
        <v>1</v>
      </c>
      <c r="F18" s="183">
        <v>209</v>
      </c>
      <c r="G18" s="184">
        <v>1</v>
      </c>
      <c r="H18" s="183">
        <v>4</v>
      </c>
      <c r="I18" s="184">
        <v>0</v>
      </c>
      <c r="J18" s="183">
        <v>0</v>
      </c>
      <c r="K18" s="30"/>
      <c r="L18" s="283" t="s">
        <v>164</v>
      </c>
      <c r="M18" s="284"/>
      <c r="N18" s="284"/>
      <c r="O18" s="285"/>
      <c r="P18" s="184">
        <v>0</v>
      </c>
      <c r="Q18" s="184">
        <v>0</v>
      </c>
      <c r="R18" s="184">
        <v>0</v>
      </c>
      <c r="S18" s="184">
        <v>0</v>
      </c>
    </row>
    <row r="19" spans="2:19" x14ac:dyDescent="0.25">
      <c r="B19" s="93">
        <v>60037</v>
      </c>
      <c r="C19" s="184">
        <v>209</v>
      </c>
      <c r="D19" s="184">
        <v>209</v>
      </c>
      <c r="E19" s="184">
        <v>0</v>
      </c>
      <c r="F19" s="184">
        <v>0</v>
      </c>
      <c r="G19" s="184">
        <v>0</v>
      </c>
      <c r="H19" s="184">
        <v>0</v>
      </c>
      <c r="I19" s="184">
        <v>0</v>
      </c>
      <c r="J19" s="184">
        <v>0</v>
      </c>
      <c r="K19" s="30"/>
      <c r="L19" s="286" t="s">
        <v>165</v>
      </c>
      <c r="M19" s="287"/>
      <c r="N19" s="287"/>
      <c r="O19" s="288"/>
      <c r="P19" s="184">
        <v>0</v>
      </c>
      <c r="Q19" s="184">
        <v>0</v>
      </c>
      <c r="R19" s="184">
        <v>0</v>
      </c>
      <c r="S19" s="184">
        <v>0</v>
      </c>
    </row>
    <row r="20" spans="2:19" x14ac:dyDescent="0.25">
      <c r="B20" s="93">
        <v>60040</v>
      </c>
      <c r="C20" s="184">
        <v>0</v>
      </c>
      <c r="D20" s="184">
        <v>0</v>
      </c>
      <c r="E20" s="184">
        <v>0</v>
      </c>
      <c r="F20" s="184">
        <v>0</v>
      </c>
      <c r="G20" s="184">
        <v>0</v>
      </c>
      <c r="H20" s="184">
        <v>0</v>
      </c>
      <c r="I20" s="184">
        <v>0</v>
      </c>
      <c r="J20" s="184">
        <v>0</v>
      </c>
      <c r="K20" s="30"/>
      <c r="L20" s="286" t="s">
        <v>166</v>
      </c>
      <c r="M20" s="287"/>
      <c r="N20" s="287"/>
      <c r="O20" s="288"/>
      <c r="P20" s="184">
        <v>0</v>
      </c>
      <c r="Q20" s="184">
        <v>0</v>
      </c>
      <c r="R20" s="184">
        <v>0</v>
      </c>
      <c r="S20" s="184">
        <v>0</v>
      </c>
    </row>
    <row r="21" spans="2:19" x14ac:dyDescent="0.25">
      <c r="B21" s="93">
        <v>60044</v>
      </c>
      <c r="C21" s="184">
        <v>0</v>
      </c>
      <c r="D21" s="184">
        <v>0</v>
      </c>
      <c r="E21" s="184">
        <v>0</v>
      </c>
      <c r="F21" s="184">
        <v>0</v>
      </c>
      <c r="G21" s="184">
        <v>0</v>
      </c>
      <c r="H21" s="184">
        <v>0</v>
      </c>
      <c r="I21" s="184">
        <v>0</v>
      </c>
      <c r="J21" s="184">
        <v>0</v>
      </c>
      <c r="K21" s="30"/>
      <c r="L21" s="102"/>
      <c r="M21" s="102"/>
      <c r="N21" s="44"/>
      <c r="O21" s="44"/>
      <c r="P21" s="30"/>
      <c r="Q21" s="30"/>
      <c r="R21" s="30"/>
      <c r="S21" s="30"/>
    </row>
    <row r="22" spans="2:19" x14ac:dyDescent="0.25">
      <c r="B22" s="93">
        <v>60045</v>
      </c>
      <c r="C22" s="184">
        <v>0</v>
      </c>
      <c r="D22" s="184">
        <v>0</v>
      </c>
      <c r="E22" s="184">
        <v>0</v>
      </c>
      <c r="F22" s="184">
        <v>0</v>
      </c>
      <c r="G22" s="184">
        <v>0</v>
      </c>
      <c r="H22" s="184">
        <v>0</v>
      </c>
      <c r="I22" s="184">
        <v>0</v>
      </c>
      <c r="J22" s="184">
        <v>0</v>
      </c>
      <c r="K22" s="30"/>
      <c r="L22" s="30"/>
      <c r="M22" s="30"/>
      <c r="N22" s="30"/>
      <c r="O22" s="30"/>
      <c r="P22" s="30"/>
      <c r="Q22" s="30"/>
      <c r="R22" s="30"/>
      <c r="S22" s="30"/>
    </row>
    <row r="23" spans="2:19" x14ac:dyDescent="0.25">
      <c r="B23" s="93">
        <v>60046</v>
      </c>
      <c r="C23" s="184">
        <v>0</v>
      </c>
      <c r="D23" s="184">
        <v>0</v>
      </c>
      <c r="E23" s="184">
        <v>0</v>
      </c>
      <c r="F23" s="184">
        <v>0</v>
      </c>
      <c r="G23" s="184">
        <v>0</v>
      </c>
      <c r="H23" s="184">
        <v>0</v>
      </c>
      <c r="I23" s="184">
        <v>0</v>
      </c>
      <c r="J23" s="184">
        <v>0</v>
      </c>
      <c r="K23" s="30"/>
      <c r="L23" s="30"/>
      <c r="M23" s="30"/>
      <c r="N23" s="30"/>
      <c r="O23" s="30"/>
      <c r="P23" s="30"/>
      <c r="Q23" s="30"/>
      <c r="R23" s="30"/>
      <c r="S23" s="30"/>
    </row>
    <row r="24" spans="2:19" x14ac:dyDescent="0.25">
      <c r="B24" s="93">
        <v>60047</v>
      </c>
      <c r="C24" s="184">
        <v>0</v>
      </c>
      <c r="D24" s="184">
        <v>0</v>
      </c>
      <c r="E24" s="184">
        <v>0</v>
      </c>
      <c r="F24" s="184">
        <v>0</v>
      </c>
      <c r="G24" s="184">
        <v>0</v>
      </c>
      <c r="H24" s="184">
        <v>0</v>
      </c>
      <c r="I24" s="184">
        <v>0</v>
      </c>
      <c r="J24" s="184">
        <v>0</v>
      </c>
      <c r="K24" s="30"/>
      <c r="L24" s="30"/>
      <c r="M24" s="30"/>
      <c r="N24" s="30"/>
      <c r="O24" s="30"/>
      <c r="P24" s="30"/>
      <c r="Q24" s="30"/>
      <c r="R24" s="30"/>
      <c r="S24" s="30"/>
    </row>
    <row r="25" spans="2:19" x14ac:dyDescent="0.25">
      <c r="B25" s="93">
        <v>60048</v>
      </c>
      <c r="C25" s="184">
        <v>0</v>
      </c>
      <c r="D25" s="184">
        <v>0</v>
      </c>
      <c r="E25" s="184">
        <v>0</v>
      </c>
      <c r="F25" s="184">
        <v>0</v>
      </c>
      <c r="G25" s="184">
        <v>0</v>
      </c>
      <c r="H25" s="184">
        <v>0</v>
      </c>
      <c r="I25" s="184">
        <v>0</v>
      </c>
      <c r="J25" s="184">
        <v>0</v>
      </c>
      <c r="K25" s="30"/>
      <c r="L25" s="30"/>
      <c r="M25" s="30"/>
      <c r="N25" s="30"/>
      <c r="O25" s="30"/>
      <c r="P25" s="30"/>
      <c r="Q25" s="30"/>
      <c r="R25" s="30"/>
      <c r="S25" s="30"/>
    </row>
    <row r="26" spans="2:19" x14ac:dyDescent="0.25">
      <c r="B26" s="93">
        <v>60060</v>
      </c>
      <c r="C26" s="184">
        <v>0</v>
      </c>
      <c r="D26" s="184">
        <v>0</v>
      </c>
      <c r="E26" s="184">
        <v>0</v>
      </c>
      <c r="F26" s="184">
        <v>0</v>
      </c>
      <c r="G26" s="184">
        <v>0</v>
      </c>
      <c r="H26" s="184">
        <v>0</v>
      </c>
      <c r="I26" s="184">
        <v>0</v>
      </c>
      <c r="J26" s="184">
        <v>0</v>
      </c>
      <c r="K26" s="30"/>
      <c r="L26" s="30"/>
      <c r="M26" s="30"/>
      <c r="N26" s="30"/>
      <c r="O26" s="30"/>
      <c r="P26" s="30"/>
      <c r="Q26" s="30"/>
      <c r="R26" s="30"/>
      <c r="S26" s="30"/>
    </row>
    <row r="27" spans="2:19" x14ac:dyDescent="0.25">
      <c r="B27" s="93">
        <v>60061</v>
      </c>
      <c r="C27" s="184">
        <v>0</v>
      </c>
      <c r="D27" s="184">
        <v>0</v>
      </c>
      <c r="E27" s="184">
        <v>0</v>
      </c>
      <c r="F27" s="184">
        <v>0</v>
      </c>
      <c r="G27" s="184">
        <v>0</v>
      </c>
      <c r="H27" s="184">
        <v>0</v>
      </c>
      <c r="I27" s="184">
        <v>15</v>
      </c>
      <c r="J27" s="184">
        <v>216</v>
      </c>
      <c r="K27" s="30"/>
      <c r="L27" s="30"/>
      <c r="M27" s="30"/>
      <c r="N27" s="30"/>
      <c r="O27" s="30"/>
      <c r="P27" s="30"/>
      <c r="Q27" s="30"/>
      <c r="R27" s="30"/>
      <c r="S27" s="30"/>
    </row>
    <row r="28" spans="2:19" x14ac:dyDescent="0.25">
      <c r="B28" s="93">
        <v>60062</v>
      </c>
      <c r="C28" s="184">
        <v>0</v>
      </c>
      <c r="D28" s="184">
        <v>0</v>
      </c>
      <c r="E28" s="184">
        <v>0</v>
      </c>
      <c r="F28" s="184">
        <v>0</v>
      </c>
      <c r="G28" s="184">
        <v>0</v>
      </c>
      <c r="H28" s="184">
        <v>0</v>
      </c>
      <c r="I28" s="184">
        <v>0</v>
      </c>
      <c r="J28" s="184">
        <v>0</v>
      </c>
      <c r="K28" s="30"/>
      <c r="L28" s="30"/>
      <c r="M28" s="30"/>
      <c r="N28" s="30"/>
      <c r="O28" s="30"/>
      <c r="P28" s="30"/>
      <c r="Q28" s="30"/>
      <c r="R28" s="30"/>
      <c r="S28" s="30"/>
    </row>
    <row r="29" spans="2:19" x14ac:dyDescent="0.25">
      <c r="B29" s="93">
        <v>60064</v>
      </c>
      <c r="C29" s="184">
        <v>11</v>
      </c>
      <c r="D29" s="184">
        <v>58</v>
      </c>
      <c r="E29" s="184">
        <v>4</v>
      </c>
      <c r="F29" s="184">
        <v>46</v>
      </c>
      <c r="G29" s="184">
        <v>1</v>
      </c>
      <c r="H29" s="184">
        <v>20</v>
      </c>
      <c r="I29" s="184">
        <v>1</v>
      </c>
      <c r="J29" s="184">
        <v>6</v>
      </c>
      <c r="K29" s="30"/>
      <c r="L29" s="30"/>
      <c r="M29" s="30"/>
      <c r="N29" s="30"/>
      <c r="O29" s="30"/>
      <c r="P29" s="30"/>
      <c r="Q29" s="30"/>
      <c r="R29" s="30"/>
      <c r="S29" s="30"/>
    </row>
    <row r="30" spans="2:19" x14ac:dyDescent="0.25">
      <c r="B30" s="93">
        <v>60069</v>
      </c>
      <c r="C30" s="184">
        <v>0</v>
      </c>
      <c r="D30" s="184">
        <v>0</v>
      </c>
      <c r="E30" s="184">
        <v>0</v>
      </c>
      <c r="F30" s="184">
        <v>0</v>
      </c>
      <c r="G30" s="184">
        <v>0</v>
      </c>
      <c r="H30" s="184">
        <v>0</v>
      </c>
      <c r="I30" s="184">
        <v>0</v>
      </c>
      <c r="J30" s="184">
        <v>0</v>
      </c>
      <c r="K30" s="30"/>
      <c r="L30" s="30"/>
      <c r="M30" s="30"/>
      <c r="N30" s="30"/>
      <c r="O30" s="30"/>
      <c r="P30" s="30"/>
      <c r="Q30" s="30"/>
      <c r="R30" s="30"/>
      <c r="S30" s="30"/>
    </row>
    <row r="31" spans="2:19" x14ac:dyDescent="0.25">
      <c r="B31" s="93">
        <v>60075</v>
      </c>
      <c r="C31" s="184">
        <v>0</v>
      </c>
      <c r="D31" s="184">
        <v>0</v>
      </c>
      <c r="E31" s="184">
        <v>0</v>
      </c>
      <c r="F31" s="184">
        <v>0</v>
      </c>
      <c r="G31" s="184">
        <v>0</v>
      </c>
      <c r="H31" s="184">
        <v>0</v>
      </c>
      <c r="I31" s="184">
        <v>0</v>
      </c>
      <c r="J31" s="184">
        <v>0</v>
      </c>
      <c r="K31" s="30"/>
      <c r="L31" s="30"/>
      <c r="M31" s="30"/>
      <c r="N31" s="30"/>
      <c r="O31" s="30"/>
      <c r="P31" s="30"/>
      <c r="Q31" s="30"/>
      <c r="R31" s="30"/>
      <c r="S31" s="30"/>
    </row>
    <row r="32" spans="2:19" x14ac:dyDescent="0.25">
      <c r="B32" s="93">
        <v>60079</v>
      </c>
      <c r="C32" s="184">
        <v>0</v>
      </c>
      <c r="D32" s="184">
        <v>0</v>
      </c>
      <c r="E32" s="184">
        <v>0</v>
      </c>
      <c r="F32" s="184">
        <v>0</v>
      </c>
      <c r="G32" s="184">
        <v>0</v>
      </c>
      <c r="H32" s="184">
        <v>0</v>
      </c>
      <c r="I32" s="184">
        <v>0</v>
      </c>
      <c r="J32" s="184">
        <v>0</v>
      </c>
      <c r="K32" s="30"/>
      <c r="L32" s="30"/>
      <c r="M32" s="30"/>
      <c r="N32" s="30"/>
      <c r="O32" s="30"/>
      <c r="P32" s="30"/>
      <c r="Q32" s="30"/>
      <c r="R32" s="30"/>
      <c r="S32" s="30"/>
    </row>
    <row r="33" spans="2:20" x14ac:dyDescent="0.25">
      <c r="B33" s="93">
        <v>60083</v>
      </c>
      <c r="C33" s="184">
        <v>0</v>
      </c>
      <c r="D33" s="184">
        <v>0</v>
      </c>
      <c r="E33" s="184">
        <v>1</v>
      </c>
      <c r="F33" s="184">
        <v>6</v>
      </c>
      <c r="G33" s="184">
        <v>0</v>
      </c>
      <c r="H33" s="184">
        <v>0</v>
      </c>
      <c r="I33" s="184">
        <v>0</v>
      </c>
      <c r="J33" s="184">
        <v>0</v>
      </c>
      <c r="K33" s="30"/>
      <c r="L33" s="30"/>
      <c r="M33" s="30"/>
      <c r="N33" s="30"/>
      <c r="O33" s="30"/>
      <c r="P33" s="30"/>
      <c r="Q33" s="30"/>
      <c r="R33" s="30"/>
      <c r="S33" s="30"/>
    </row>
    <row r="34" spans="2:20" x14ac:dyDescent="0.25">
      <c r="B34" s="93">
        <v>60085</v>
      </c>
      <c r="C34" s="184">
        <v>54</v>
      </c>
      <c r="D34" s="184">
        <v>926</v>
      </c>
      <c r="E34" s="184">
        <v>9</v>
      </c>
      <c r="F34" s="184">
        <v>112</v>
      </c>
      <c r="G34" s="184">
        <v>23</v>
      </c>
      <c r="H34" s="184">
        <v>536</v>
      </c>
      <c r="I34" s="184">
        <v>3</v>
      </c>
      <c r="J34" s="184">
        <v>168</v>
      </c>
      <c r="K34" s="30"/>
      <c r="L34" s="30"/>
      <c r="M34" s="30"/>
      <c r="N34" s="30"/>
      <c r="O34" s="30"/>
      <c r="P34" s="30"/>
      <c r="Q34" s="30"/>
      <c r="R34" s="30"/>
      <c r="S34" s="30"/>
    </row>
    <row r="35" spans="2:20" x14ac:dyDescent="0.25">
      <c r="B35" s="93">
        <v>60087</v>
      </c>
      <c r="C35" s="184">
        <v>26</v>
      </c>
      <c r="D35" s="184">
        <v>961</v>
      </c>
      <c r="E35" s="184">
        <v>1</v>
      </c>
      <c r="F35" s="184">
        <v>1</v>
      </c>
      <c r="G35" s="184">
        <v>9</v>
      </c>
      <c r="H35" s="184">
        <v>414</v>
      </c>
      <c r="I35" s="184">
        <v>0</v>
      </c>
      <c r="J35" s="184">
        <v>0</v>
      </c>
      <c r="K35" s="30"/>
      <c r="L35" s="30"/>
      <c r="M35" s="30"/>
      <c r="N35" s="30"/>
      <c r="O35" s="30"/>
      <c r="P35" s="30"/>
      <c r="Q35" s="30"/>
      <c r="R35" s="30"/>
      <c r="S35" s="30"/>
    </row>
    <row r="36" spans="2:20" x14ac:dyDescent="0.25">
      <c r="B36" s="93">
        <v>60088</v>
      </c>
      <c r="C36" s="184">
        <v>0</v>
      </c>
      <c r="D36" s="184">
        <v>0</v>
      </c>
      <c r="E36" s="184">
        <v>1</v>
      </c>
      <c r="F36" s="184">
        <v>819</v>
      </c>
      <c r="G36" s="184">
        <v>1</v>
      </c>
      <c r="H36" s="184">
        <v>819</v>
      </c>
      <c r="I36" s="184">
        <v>0</v>
      </c>
      <c r="J36" s="184">
        <v>0</v>
      </c>
      <c r="K36" s="30"/>
      <c r="L36" s="30"/>
      <c r="M36" s="30"/>
      <c r="N36" s="30"/>
      <c r="O36" s="30"/>
      <c r="P36" s="30"/>
      <c r="Q36" s="30"/>
      <c r="R36" s="30"/>
      <c r="S36" s="30"/>
    </row>
    <row r="37" spans="2:20" x14ac:dyDescent="0.25">
      <c r="B37" s="93">
        <v>60089</v>
      </c>
      <c r="C37" s="184">
        <v>0</v>
      </c>
      <c r="D37" s="184">
        <v>0</v>
      </c>
      <c r="E37" s="184">
        <v>0</v>
      </c>
      <c r="F37" s="184">
        <v>0</v>
      </c>
      <c r="G37" s="184">
        <v>0</v>
      </c>
      <c r="H37" s="184">
        <v>0</v>
      </c>
      <c r="I37" s="184">
        <v>0</v>
      </c>
      <c r="J37" s="184">
        <v>0</v>
      </c>
      <c r="K37" s="30"/>
      <c r="L37" s="30"/>
      <c r="M37" s="30"/>
      <c r="N37" s="30"/>
      <c r="O37" s="30"/>
      <c r="P37" s="30"/>
      <c r="Q37" s="30"/>
      <c r="R37" s="30"/>
      <c r="S37" s="30"/>
    </row>
    <row r="38" spans="2:20" x14ac:dyDescent="0.25">
      <c r="B38" s="93">
        <v>60093</v>
      </c>
      <c r="C38" s="184">
        <v>0</v>
      </c>
      <c r="D38" s="184">
        <v>0</v>
      </c>
      <c r="E38" s="184">
        <v>0</v>
      </c>
      <c r="F38" s="184">
        <v>0</v>
      </c>
      <c r="G38" s="184">
        <v>0</v>
      </c>
      <c r="H38" s="184">
        <v>0</v>
      </c>
      <c r="I38" s="184">
        <v>0</v>
      </c>
      <c r="J38" s="184">
        <v>0</v>
      </c>
      <c r="K38" s="30"/>
      <c r="L38" s="30"/>
      <c r="M38" s="30"/>
      <c r="N38" s="30"/>
      <c r="O38" s="30"/>
      <c r="P38" s="30"/>
      <c r="Q38" s="30"/>
      <c r="R38" s="30"/>
      <c r="S38" s="30"/>
    </row>
    <row r="39" spans="2:20" x14ac:dyDescent="0.25">
      <c r="B39" s="93">
        <v>60096</v>
      </c>
      <c r="C39" s="184">
        <v>0</v>
      </c>
      <c r="D39" s="184">
        <v>0</v>
      </c>
      <c r="E39" s="184">
        <v>0</v>
      </c>
      <c r="F39" s="184">
        <v>0</v>
      </c>
      <c r="G39" s="184">
        <v>0</v>
      </c>
      <c r="H39" s="184">
        <v>0</v>
      </c>
      <c r="I39" s="184">
        <v>1</v>
      </c>
      <c r="J39" s="184">
        <v>6</v>
      </c>
      <c r="K39" s="30"/>
      <c r="L39" s="30"/>
      <c r="M39" s="30"/>
      <c r="N39" s="30"/>
      <c r="O39" s="30"/>
      <c r="P39" s="30"/>
      <c r="Q39" s="30"/>
      <c r="R39" s="30"/>
      <c r="S39" s="30"/>
    </row>
    <row r="40" spans="2:20" x14ac:dyDescent="0.25">
      <c r="B40" s="93">
        <v>60099</v>
      </c>
      <c r="C40" s="184">
        <v>7</v>
      </c>
      <c r="D40" s="184">
        <v>53</v>
      </c>
      <c r="E40" s="184">
        <v>1</v>
      </c>
      <c r="F40" s="184">
        <v>139</v>
      </c>
      <c r="G40" s="184">
        <v>2</v>
      </c>
      <c r="H40" s="184">
        <v>139</v>
      </c>
      <c r="I40" s="184">
        <v>0</v>
      </c>
      <c r="J40" s="184">
        <v>0</v>
      </c>
    </row>
    <row r="41" spans="2:20" x14ac:dyDescent="0.25">
      <c r="B41" s="216"/>
      <c r="C41" s="217"/>
      <c r="D41" s="217"/>
      <c r="E41" s="217"/>
      <c r="F41" s="217"/>
      <c r="G41" s="217"/>
      <c r="H41" s="217"/>
      <c r="I41" s="217"/>
      <c r="J41" s="217"/>
      <c r="K41" s="30"/>
      <c r="L41" s="30"/>
      <c r="M41" s="30"/>
      <c r="N41" s="30"/>
      <c r="O41" s="30"/>
      <c r="P41" s="30"/>
      <c r="Q41" s="30"/>
      <c r="R41" s="30"/>
      <c r="S41" s="30"/>
      <c r="T41" s="30"/>
    </row>
    <row r="42" spans="2:20" s="30" customFormat="1" ht="7.95" customHeight="1" x14ac:dyDescent="0.25">
      <c r="B42" s="218"/>
      <c r="C42" s="218"/>
      <c r="D42" s="218"/>
      <c r="E42" s="218"/>
      <c r="F42" s="218"/>
      <c r="G42" s="218"/>
      <c r="H42" s="218"/>
      <c r="I42" s="218"/>
      <c r="J42" s="218"/>
      <c r="K42" s="218"/>
      <c r="L42" s="218"/>
      <c r="M42" s="218"/>
      <c r="N42" s="218"/>
      <c r="O42" s="218"/>
      <c r="P42" s="218"/>
      <c r="Q42" s="218"/>
      <c r="R42" s="218"/>
      <c r="S42" s="218"/>
      <c r="T42" s="218"/>
    </row>
    <row r="44" spans="2:20" ht="19.95" customHeight="1" x14ac:dyDescent="0.25">
      <c r="B44" s="277" t="s">
        <v>167</v>
      </c>
      <c r="C44" s="277"/>
      <c r="D44" s="277"/>
      <c r="E44" s="277"/>
      <c r="F44" s="277"/>
      <c r="G44" s="277"/>
      <c r="H44" s="277"/>
      <c r="I44" s="277"/>
      <c r="J44" s="277"/>
      <c r="K44" s="277"/>
      <c r="P44" s="30"/>
      <c r="Q44" s="30"/>
    </row>
    <row r="45" spans="2:20" ht="19.95" customHeight="1" x14ac:dyDescent="0.25">
      <c r="B45" s="277"/>
      <c r="C45" s="277"/>
      <c r="D45" s="277"/>
      <c r="E45" s="277"/>
      <c r="F45" s="277"/>
      <c r="G45" s="277"/>
      <c r="H45" s="277"/>
      <c r="I45" s="277"/>
      <c r="J45" s="277"/>
      <c r="K45" s="277"/>
      <c r="P45" s="30"/>
      <c r="Q45" s="30"/>
    </row>
    <row r="46" spans="2:20" ht="19.95" customHeight="1" x14ac:dyDescent="0.25">
      <c r="B46" s="277"/>
      <c r="C46" s="277"/>
      <c r="D46" s="277"/>
      <c r="E46" s="277"/>
      <c r="F46" s="277"/>
      <c r="G46" s="277"/>
      <c r="H46" s="277"/>
      <c r="I46" s="277"/>
      <c r="J46" s="277"/>
      <c r="K46" s="277"/>
      <c r="P46" s="30"/>
      <c r="Q46" s="30"/>
    </row>
    <row r="48" spans="2:20" x14ac:dyDescent="0.25">
      <c r="B48" s="43" t="s">
        <v>168</v>
      </c>
      <c r="C48" s="102"/>
      <c r="D48" s="205"/>
      <c r="E48" s="81"/>
      <c r="F48" s="102"/>
      <c r="G48" s="102"/>
      <c r="H48" s="205"/>
      <c r="I48" s="29"/>
      <c r="J48" s="29"/>
    </row>
    <row r="49" spans="2:10" x14ac:dyDescent="0.25">
      <c r="B49" s="43"/>
      <c r="D49" s="102"/>
      <c r="F49" s="292" t="s">
        <v>169</v>
      </c>
      <c r="G49" s="293"/>
      <c r="H49" s="292" t="s">
        <v>170</v>
      </c>
      <c r="I49" s="305"/>
      <c r="J49" s="29"/>
    </row>
    <row r="50" spans="2:10" ht="41.4" x14ac:dyDescent="0.25">
      <c r="B50" s="294" t="s">
        <v>171</v>
      </c>
      <c r="C50" s="294"/>
      <c r="D50" s="294" t="s">
        <v>172</v>
      </c>
      <c r="E50" s="294"/>
      <c r="F50" s="204" t="s">
        <v>173</v>
      </c>
      <c r="G50" s="204" t="s">
        <v>174</v>
      </c>
      <c r="H50" s="204" t="s">
        <v>173</v>
      </c>
      <c r="I50" s="204" t="s">
        <v>174</v>
      </c>
      <c r="J50" s="29"/>
    </row>
    <row r="51" spans="2:10" x14ac:dyDescent="0.25">
      <c r="B51" s="295" t="s">
        <v>175</v>
      </c>
      <c r="C51" s="296"/>
      <c r="D51" s="301" t="s">
        <v>176</v>
      </c>
      <c r="E51" s="301"/>
      <c r="F51" s="198"/>
      <c r="G51" s="198"/>
      <c r="H51" s="198"/>
      <c r="I51" s="198"/>
      <c r="J51" s="29"/>
    </row>
    <row r="52" spans="2:10" x14ac:dyDescent="0.25">
      <c r="B52" s="297"/>
      <c r="C52" s="298"/>
      <c r="D52" s="301" t="s">
        <v>177</v>
      </c>
      <c r="E52" s="301"/>
      <c r="F52" s="198"/>
      <c r="G52" s="198"/>
      <c r="H52" s="198"/>
      <c r="I52" s="198"/>
      <c r="J52" s="29"/>
    </row>
    <row r="53" spans="2:10" x14ac:dyDescent="0.25">
      <c r="B53" s="299"/>
      <c r="C53" s="300"/>
      <c r="D53" s="301" t="s">
        <v>178</v>
      </c>
      <c r="E53" s="301"/>
      <c r="F53" s="198"/>
      <c r="G53" s="198"/>
      <c r="H53" s="198"/>
      <c r="I53" s="198"/>
      <c r="J53" s="29"/>
    </row>
    <row r="54" spans="2:10" x14ac:dyDescent="0.25">
      <c r="B54" s="295" t="s">
        <v>179</v>
      </c>
      <c r="C54" s="296"/>
      <c r="D54" s="301" t="s">
        <v>176</v>
      </c>
      <c r="E54" s="301"/>
      <c r="F54" s="198"/>
      <c r="G54" s="198"/>
      <c r="H54" s="198"/>
      <c r="I54" s="198"/>
      <c r="J54" s="29"/>
    </row>
    <row r="55" spans="2:10" x14ac:dyDescent="0.25">
      <c r="B55" s="297"/>
      <c r="C55" s="298"/>
      <c r="D55" s="301" t="s">
        <v>177</v>
      </c>
      <c r="E55" s="301"/>
      <c r="F55" s="198"/>
      <c r="G55" s="198"/>
      <c r="H55" s="198"/>
      <c r="I55" s="198"/>
      <c r="J55" s="29"/>
    </row>
    <row r="56" spans="2:10" x14ac:dyDescent="0.25">
      <c r="B56" s="299"/>
      <c r="C56" s="300"/>
      <c r="D56" s="301" t="s">
        <v>178</v>
      </c>
      <c r="E56" s="301"/>
      <c r="F56" s="198"/>
      <c r="G56" s="198"/>
      <c r="H56" s="198"/>
      <c r="I56" s="198"/>
      <c r="J56" s="29"/>
    </row>
    <row r="57" spans="2:10" x14ac:dyDescent="0.25">
      <c r="B57" s="295" t="s">
        <v>180</v>
      </c>
      <c r="C57" s="296"/>
      <c r="D57" s="301" t="s">
        <v>176</v>
      </c>
      <c r="E57" s="301"/>
      <c r="F57" s="198"/>
      <c r="G57" s="198"/>
      <c r="H57" s="198"/>
      <c r="I57" s="198"/>
      <c r="J57" s="29"/>
    </row>
    <row r="58" spans="2:10" x14ac:dyDescent="0.25">
      <c r="B58" s="297"/>
      <c r="C58" s="298"/>
      <c r="D58" s="301" t="s">
        <v>177</v>
      </c>
      <c r="E58" s="301"/>
      <c r="F58" s="198"/>
      <c r="G58" s="198"/>
      <c r="H58" s="198"/>
      <c r="I58" s="198"/>
      <c r="J58" s="29"/>
    </row>
    <row r="59" spans="2:10" x14ac:dyDescent="0.25">
      <c r="B59" s="299"/>
      <c r="C59" s="300"/>
      <c r="D59" s="301" t="s">
        <v>178</v>
      </c>
      <c r="E59" s="301"/>
      <c r="F59" s="198"/>
      <c r="G59" s="198"/>
      <c r="H59" s="198"/>
      <c r="I59" s="198"/>
      <c r="J59" s="29"/>
    </row>
    <row r="60" spans="2:10" x14ac:dyDescent="0.25">
      <c r="B60" s="206"/>
      <c r="C60" s="207"/>
      <c r="D60" s="208"/>
      <c r="E60" s="208"/>
      <c r="F60" s="208"/>
      <c r="G60" s="208"/>
      <c r="H60" s="205"/>
      <c r="I60" s="29"/>
      <c r="J60" s="29"/>
    </row>
    <row r="61" spans="2:10" x14ac:dyDescent="0.25">
      <c r="B61" s="43" t="s">
        <v>181</v>
      </c>
      <c r="C61" s="102"/>
      <c r="D61" s="205"/>
      <c r="E61" s="81"/>
      <c r="F61" s="102"/>
      <c r="G61" s="102"/>
      <c r="H61" s="205"/>
      <c r="I61" s="29"/>
      <c r="J61" s="29"/>
    </row>
    <row r="62" spans="2:10" x14ac:dyDescent="0.25">
      <c r="B62" s="191" t="s">
        <v>182</v>
      </c>
      <c r="C62" s="205"/>
      <c r="D62" s="205"/>
      <c r="E62" s="81"/>
      <c r="F62" s="102"/>
      <c r="G62" s="102"/>
      <c r="H62" s="205"/>
      <c r="I62" s="29"/>
      <c r="J62" s="29"/>
    </row>
    <row r="63" spans="2:10" x14ac:dyDescent="0.25">
      <c r="B63" s="304" t="s">
        <v>183</v>
      </c>
      <c r="C63" s="304"/>
      <c r="D63" s="304"/>
      <c r="E63" s="304"/>
      <c r="F63" s="304"/>
      <c r="G63" s="304"/>
      <c r="H63" s="304"/>
      <c r="I63" s="304"/>
      <c r="J63" s="304"/>
    </row>
    <row r="64" spans="2:10" x14ac:dyDescent="0.25">
      <c r="B64" s="302" t="s">
        <v>184</v>
      </c>
      <c r="C64" s="302"/>
      <c r="D64" s="302"/>
      <c r="E64" s="302"/>
      <c r="F64" s="302"/>
      <c r="G64" s="303"/>
      <c r="H64" s="303"/>
      <c r="I64" s="303"/>
      <c r="J64" s="303"/>
    </row>
    <row r="65" spans="2:10" x14ac:dyDescent="0.25">
      <c r="B65" s="302" t="s">
        <v>185</v>
      </c>
      <c r="C65" s="302"/>
      <c r="D65" s="302"/>
      <c r="E65" s="302"/>
      <c r="F65" s="302"/>
      <c r="G65" s="303"/>
      <c r="H65" s="303"/>
      <c r="I65" s="303"/>
      <c r="J65" s="303"/>
    </row>
    <row r="66" spans="2:10" x14ac:dyDescent="0.25">
      <c r="B66" s="302" t="s">
        <v>186</v>
      </c>
      <c r="C66" s="302"/>
      <c r="D66" s="302"/>
      <c r="E66" s="302"/>
      <c r="F66" s="302"/>
      <c r="G66" s="303"/>
      <c r="H66" s="303"/>
      <c r="I66" s="303"/>
      <c r="J66" s="303"/>
    </row>
    <row r="67" spans="2:10" ht="43.2" customHeight="1" x14ac:dyDescent="0.25">
      <c r="B67" s="302" t="s">
        <v>187</v>
      </c>
      <c r="C67" s="302"/>
      <c r="D67" s="302"/>
      <c r="E67" s="302"/>
      <c r="F67" s="302"/>
      <c r="G67" s="303"/>
      <c r="H67" s="303"/>
      <c r="I67" s="303"/>
      <c r="J67" s="303"/>
    </row>
    <row r="68" spans="2:10" ht="44.55" customHeight="1" x14ac:dyDescent="0.25">
      <c r="B68" s="302" t="s">
        <v>188</v>
      </c>
      <c r="C68" s="302"/>
      <c r="D68" s="302"/>
      <c r="E68" s="302"/>
      <c r="F68" s="302"/>
      <c r="G68" s="303"/>
      <c r="H68" s="303"/>
      <c r="I68" s="303"/>
      <c r="J68" s="303"/>
    </row>
  </sheetData>
  <mergeCells count="43">
    <mergeCell ref="B44:K46"/>
    <mergeCell ref="B66:F66"/>
    <mergeCell ref="G66:J66"/>
    <mergeCell ref="B67:F67"/>
    <mergeCell ref="G67:J67"/>
    <mergeCell ref="B54:C56"/>
    <mergeCell ref="D54:E54"/>
    <mergeCell ref="D55:E55"/>
    <mergeCell ref="D56:E56"/>
    <mergeCell ref="B57:C59"/>
    <mergeCell ref="D57:E57"/>
    <mergeCell ref="D58:E58"/>
    <mergeCell ref="D59:E59"/>
    <mergeCell ref="F49:G49"/>
    <mergeCell ref="H49:I49"/>
    <mergeCell ref="B50:C50"/>
    <mergeCell ref="B68:F68"/>
    <mergeCell ref="G68:J68"/>
    <mergeCell ref="B63:J63"/>
    <mergeCell ref="B64:F64"/>
    <mergeCell ref="G64:J64"/>
    <mergeCell ref="B65:F65"/>
    <mergeCell ref="G65:J65"/>
    <mergeCell ref="D50:E50"/>
    <mergeCell ref="B51:C53"/>
    <mergeCell ref="D51:E51"/>
    <mergeCell ref="D52:E52"/>
    <mergeCell ref="D53:E53"/>
    <mergeCell ref="B5:K7"/>
    <mergeCell ref="B8:K8"/>
    <mergeCell ref="C11:D11"/>
    <mergeCell ref="E11:F11"/>
    <mergeCell ref="G11:H11"/>
    <mergeCell ref="I11:J11"/>
    <mergeCell ref="L18:O18"/>
    <mergeCell ref="L19:O19"/>
    <mergeCell ref="L20:O20"/>
    <mergeCell ref="L12:O12"/>
    <mergeCell ref="L13:O13"/>
    <mergeCell ref="L14:O14"/>
    <mergeCell ref="L15:O15"/>
    <mergeCell ref="L16:O16"/>
    <mergeCell ref="L17:O17"/>
  </mergeCells>
  <pageMargins left="0.7" right="0.7" top="0.75" bottom="0.75" header="0.3" footer="0.3"/>
  <pageSetup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24F75-EFD5-4AED-A32E-14A167C02C3E}">
  <sheetPr>
    <tabColor theme="7"/>
    <pageSetUpPr fitToPage="1"/>
  </sheetPr>
  <dimension ref="B1:AC69"/>
  <sheetViews>
    <sheetView showGridLines="0" zoomScaleNormal="100" zoomScaleSheetLayoutView="100" workbookViewId="0"/>
  </sheetViews>
  <sheetFormatPr defaultColWidth="11.19921875" defaultRowHeight="13.8" x14ac:dyDescent="0.25"/>
  <cols>
    <col min="1" max="1" width="3.19921875" customWidth="1"/>
    <col min="2" max="2" width="52" customWidth="1"/>
    <col min="3" max="21" width="15.69921875" customWidth="1"/>
    <col min="22" max="29" width="16" customWidth="1"/>
  </cols>
  <sheetData>
    <row r="1" spans="2:29" x14ac:dyDescent="0.25">
      <c r="B1" s="27" t="s">
        <v>0</v>
      </c>
      <c r="P1" s="30"/>
      <c r="Q1" s="30"/>
    </row>
    <row r="2" spans="2:29" x14ac:dyDescent="0.25">
      <c r="B2" s="27" t="s">
        <v>189</v>
      </c>
      <c r="P2" s="30"/>
      <c r="Q2" s="30"/>
    </row>
    <row r="3" spans="2:29" ht="14.4" x14ac:dyDescent="0.3">
      <c r="B3" s="28" t="str">
        <f>RIGHT('1-NSG'!B3, 4)</f>
        <v>2025</v>
      </c>
      <c r="P3" s="30"/>
      <c r="Q3" s="30"/>
    </row>
    <row r="4" spans="2:29" x14ac:dyDescent="0.25">
      <c r="B4" s="27"/>
      <c r="P4" s="30"/>
      <c r="Q4" s="30"/>
    </row>
    <row r="5" spans="2:29" ht="19.95" customHeight="1" x14ac:dyDescent="0.25">
      <c r="B5" s="277" t="s">
        <v>190</v>
      </c>
      <c r="C5" s="277"/>
      <c r="D5" s="277"/>
      <c r="E5" s="277"/>
      <c r="F5" s="277"/>
      <c r="G5" s="277"/>
      <c r="H5" s="277"/>
      <c r="I5" s="277"/>
      <c r="J5" s="277"/>
      <c r="K5" s="277"/>
      <c r="P5" s="30"/>
      <c r="Q5" s="30"/>
    </row>
    <row r="6" spans="2:29" ht="19.95" customHeight="1" x14ac:dyDescent="0.25">
      <c r="B6" s="277"/>
      <c r="C6" s="277"/>
      <c r="D6" s="277"/>
      <c r="E6" s="277"/>
      <c r="F6" s="277"/>
      <c r="G6" s="277"/>
      <c r="H6" s="277"/>
      <c r="I6" s="277"/>
      <c r="J6" s="277"/>
      <c r="K6" s="277"/>
      <c r="P6" s="30"/>
      <c r="Q6" s="30"/>
    </row>
    <row r="7" spans="2:29" ht="19.95" customHeight="1" x14ac:dyDescent="0.25">
      <c r="B7" s="277"/>
      <c r="C7" s="277"/>
      <c r="D7" s="277"/>
      <c r="E7" s="277"/>
      <c r="F7" s="277"/>
      <c r="G7" s="277"/>
      <c r="H7" s="277"/>
      <c r="I7" s="277"/>
      <c r="J7" s="277"/>
      <c r="K7" s="277"/>
      <c r="P7" s="30"/>
      <c r="Q7" s="30"/>
    </row>
    <row r="8" spans="2:29" ht="28.2" customHeight="1" x14ac:dyDescent="0.25">
      <c r="B8" s="274" t="s">
        <v>154</v>
      </c>
      <c r="C8" s="275"/>
      <c r="D8" s="275"/>
      <c r="E8" s="275"/>
      <c r="F8" s="275"/>
      <c r="G8" s="275"/>
      <c r="H8" s="275"/>
      <c r="I8" s="275"/>
      <c r="J8" s="275"/>
      <c r="K8" s="276"/>
      <c r="L8" s="29"/>
      <c r="P8" s="30"/>
      <c r="Q8" s="30"/>
    </row>
    <row r="9" spans="2:29" x14ac:dyDescent="0.25">
      <c r="B9" s="103"/>
      <c r="C9" s="103"/>
      <c r="D9" s="103"/>
      <c r="E9" s="103"/>
      <c r="F9" s="103"/>
      <c r="G9" s="103"/>
      <c r="H9" s="103"/>
      <c r="I9" s="103"/>
      <c r="J9" s="103"/>
      <c r="K9" s="103"/>
      <c r="L9" s="29"/>
      <c r="P9" s="30"/>
      <c r="Q9" s="30"/>
    </row>
    <row r="10" spans="2:29" x14ac:dyDescent="0.25">
      <c r="B10" s="43" t="s">
        <v>278</v>
      </c>
      <c r="C10" s="103"/>
      <c r="D10" s="103"/>
      <c r="E10" s="103"/>
      <c r="F10" s="103"/>
      <c r="G10" s="103"/>
      <c r="H10" s="103"/>
      <c r="I10" s="103"/>
      <c r="J10" s="103"/>
      <c r="K10" s="103"/>
      <c r="L10" s="29"/>
      <c r="P10" s="30"/>
      <c r="Q10" s="30"/>
    </row>
    <row r="11" spans="2:29" x14ac:dyDescent="0.25">
      <c r="D11" s="308" t="s">
        <v>268</v>
      </c>
      <c r="E11" s="308"/>
      <c r="F11" s="308"/>
      <c r="G11" s="308"/>
      <c r="H11" s="308"/>
      <c r="I11" s="308" t="s">
        <v>269</v>
      </c>
      <c r="J11" s="308"/>
      <c r="K11" s="308"/>
      <c r="L11" s="308"/>
      <c r="M11" s="308"/>
      <c r="N11" s="292">
        <v>2024</v>
      </c>
      <c r="O11" s="305"/>
      <c r="P11" s="305"/>
      <c r="Q11" s="305"/>
      <c r="R11" s="305"/>
      <c r="S11" s="305"/>
      <c r="T11" s="305"/>
      <c r="U11" s="293"/>
      <c r="V11" s="306">
        <v>2025</v>
      </c>
      <c r="W11" s="307"/>
      <c r="X11" s="307"/>
      <c r="Y11" s="307"/>
      <c r="Z11" s="307"/>
      <c r="AA11" s="307"/>
      <c r="AB11" s="307"/>
      <c r="AC11" s="307"/>
    </row>
    <row r="12" spans="2:29" ht="13.8" customHeight="1" x14ac:dyDescent="0.25">
      <c r="B12" s="43"/>
      <c r="C12" s="43"/>
      <c r="D12" s="308"/>
      <c r="E12" s="308"/>
      <c r="F12" s="308"/>
      <c r="G12" s="308"/>
      <c r="H12" s="308"/>
      <c r="I12" s="308"/>
      <c r="J12" s="308"/>
      <c r="K12" s="308"/>
      <c r="L12" s="308"/>
      <c r="M12" s="308"/>
      <c r="N12" s="308" t="s">
        <v>266</v>
      </c>
      <c r="O12" s="308"/>
      <c r="P12" s="308"/>
      <c r="Q12" s="308"/>
      <c r="R12" s="308"/>
      <c r="S12" s="308" t="s">
        <v>267</v>
      </c>
      <c r="T12" s="308"/>
      <c r="U12" s="78" t="s">
        <v>192</v>
      </c>
      <c r="V12" s="308" t="s">
        <v>191</v>
      </c>
      <c r="W12" s="308"/>
      <c r="X12" s="308"/>
      <c r="Y12" s="308"/>
      <c r="Z12" s="308"/>
      <c r="AA12" s="308" t="s">
        <v>267</v>
      </c>
      <c r="AB12" s="308"/>
      <c r="AC12" s="78" t="s">
        <v>192</v>
      </c>
    </row>
    <row r="13" spans="2:29" ht="74.55" customHeight="1" x14ac:dyDescent="0.25">
      <c r="B13" s="101" t="s">
        <v>155</v>
      </c>
      <c r="C13" s="101" t="s">
        <v>193</v>
      </c>
      <c r="D13" s="78" t="s">
        <v>194</v>
      </c>
      <c r="E13" s="78" t="s">
        <v>195</v>
      </c>
      <c r="F13" s="78" t="s">
        <v>196</v>
      </c>
      <c r="G13" s="78" t="s">
        <v>197</v>
      </c>
      <c r="H13" s="78" t="s">
        <v>198</v>
      </c>
      <c r="I13" s="78" t="s">
        <v>194</v>
      </c>
      <c r="J13" s="78" t="s">
        <v>195</v>
      </c>
      <c r="K13" s="78" t="s">
        <v>196</v>
      </c>
      <c r="L13" s="78" t="s">
        <v>197</v>
      </c>
      <c r="M13" s="78" t="s">
        <v>198</v>
      </c>
      <c r="N13" s="78" t="s">
        <v>199</v>
      </c>
      <c r="O13" s="78" t="s">
        <v>195</v>
      </c>
      <c r="P13" s="78" t="s">
        <v>196</v>
      </c>
      <c r="Q13" s="78" t="s">
        <v>197</v>
      </c>
      <c r="R13" s="78" t="s">
        <v>198</v>
      </c>
      <c r="S13" s="78" t="s">
        <v>200</v>
      </c>
      <c r="T13" s="78" t="s">
        <v>201</v>
      </c>
      <c r="U13" s="78" t="s">
        <v>202</v>
      </c>
      <c r="V13" s="78" t="s">
        <v>199</v>
      </c>
      <c r="W13" s="78" t="s">
        <v>195</v>
      </c>
      <c r="X13" s="78" t="s">
        <v>196</v>
      </c>
      <c r="Y13" s="78" t="s">
        <v>197</v>
      </c>
      <c r="Z13" s="78" t="s">
        <v>198</v>
      </c>
      <c r="AA13" s="78" t="s">
        <v>200</v>
      </c>
      <c r="AB13" s="78" t="s">
        <v>201</v>
      </c>
      <c r="AC13" s="78" t="s">
        <v>202</v>
      </c>
    </row>
    <row r="14" spans="2:29" x14ac:dyDescent="0.25">
      <c r="B14" s="40">
        <v>60002</v>
      </c>
      <c r="C14" s="215" t="s">
        <v>203</v>
      </c>
      <c r="D14" s="183">
        <v>8</v>
      </c>
      <c r="E14" s="183">
        <v>0</v>
      </c>
      <c r="F14" s="183">
        <v>4</v>
      </c>
      <c r="G14" s="183">
        <v>4</v>
      </c>
      <c r="H14" s="183">
        <v>0</v>
      </c>
      <c r="I14" s="183">
        <v>3</v>
      </c>
      <c r="J14" s="183">
        <v>0</v>
      </c>
      <c r="K14" s="183">
        <v>3</v>
      </c>
      <c r="L14" s="183">
        <v>0</v>
      </c>
      <c r="M14" s="183">
        <v>0</v>
      </c>
      <c r="N14" s="210">
        <v>2</v>
      </c>
      <c r="O14" s="210">
        <v>2</v>
      </c>
      <c r="P14" s="210">
        <v>0</v>
      </c>
      <c r="Q14" s="210">
        <v>0</v>
      </c>
      <c r="R14" s="210">
        <v>0</v>
      </c>
      <c r="S14" s="210">
        <v>2</v>
      </c>
      <c r="T14" s="211">
        <v>0</v>
      </c>
      <c r="U14" s="211">
        <v>0</v>
      </c>
      <c r="V14" s="100"/>
      <c r="W14" s="100"/>
      <c r="X14" s="100"/>
      <c r="Y14" s="100"/>
      <c r="Z14" s="100"/>
      <c r="AA14" s="212"/>
      <c r="AB14" s="100"/>
      <c r="AC14" s="212"/>
    </row>
    <row r="15" spans="2:29" x14ac:dyDescent="0.25">
      <c r="B15" s="40">
        <v>60015</v>
      </c>
      <c r="C15" s="215" t="s">
        <v>203</v>
      </c>
      <c r="D15" s="183">
        <v>48</v>
      </c>
      <c r="E15" s="183">
        <v>0</v>
      </c>
      <c r="F15" s="183">
        <v>77</v>
      </c>
      <c r="G15" s="183">
        <v>77</v>
      </c>
      <c r="H15" s="183">
        <v>0</v>
      </c>
      <c r="I15" s="183">
        <v>97</v>
      </c>
      <c r="J15" s="183">
        <v>1</v>
      </c>
      <c r="K15" s="183">
        <v>96</v>
      </c>
      <c r="L15" s="183">
        <v>0</v>
      </c>
      <c r="M15" s="183">
        <v>2</v>
      </c>
      <c r="N15" s="210">
        <v>21</v>
      </c>
      <c r="O15" s="210">
        <v>21</v>
      </c>
      <c r="P15" s="210">
        <v>0</v>
      </c>
      <c r="Q15" s="210">
        <v>0</v>
      </c>
      <c r="R15" s="210">
        <v>0</v>
      </c>
      <c r="S15" s="210">
        <v>21</v>
      </c>
      <c r="T15" s="211">
        <v>5048.0099999999993</v>
      </c>
      <c r="U15" s="211">
        <v>0</v>
      </c>
      <c r="V15" s="100"/>
      <c r="W15" s="100"/>
      <c r="X15" s="100"/>
      <c r="Y15" s="100"/>
      <c r="Z15" s="100"/>
      <c r="AA15" s="212"/>
      <c r="AB15" s="100"/>
      <c r="AC15" s="212"/>
    </row>
    <row r="16" spans="2:29" x14ac:dyDescent="0.25">
      <c r="B16" s="40">
        <v>60022</v>
      </c>
      <c r="C16" s="215" t="s">
        <v>204</v>
      </c>
      <c r="D16" s="183">
        <v>4</v>
      </c>
      <c r="E16" s="183">
        <v>0</v>
      </c>
      <c r="F16" s="183">
        <v>26</v>
      </c>
      <c r="G16" s="183">
        <v>26</v>
      </c>
      <c r="H16" s="183">
        <v>0</v>
      </c>
      <c r="I16" s="183">
        <v>18</v>
      </c>
      <c r="J16" s="183">
        <v>0</v>
      </c>
      <c r="K16" s="183">
        <v>18</v>
      </c>
      <c r="L16" s="183">
        <v>0</v>
      </c>
      <c r="M16" s="183">
        <v>0</v>
      </c>
      <c r="N16" s="210">
        <v>4</v>
      </c>
      <c r="O16" s="210">
        <v>4</v>
      </c>
      <c r="P16" s="210">
        <v>0</v>
      </c>
      <c r="Q16" s="210">
        <v>0</v>
      </c>
      <c r="R16" s="210">
        <v>0</v>
      </c>
      <c r="S16" s="210">
        <v>4</v>
      </c>
      <c r="T16" s="211">
        <v>0</v>
      </c>
      <c r="U16" s="211">
        <v>0</v>
      </c>
      <c r="V16" s="100"/>
      <c r="W16" s="100"/>
      <c r="X16" s="100"/>
      <c r="Y16" s="100"/>
      <c r="Z16" s="100"/>
      <c r="AA16" s="212"/>
      <c r="AB16" s="100"/>
      <c r="AC16" s="212"/>
    </row>
    <row r="17" spans="2:29" x14ac:dyDescent="0.25">
      <c r="B17" s="40">
        <v>60030</v>
      </c>
      <c r="C17" s="215" t="s">
        <v>203</v>
      </c>
      <c r="D17" s="183">
        <v>74</v>
      </c>
      <c r="E17" s="183">
        <v>0</v>
      </c>
      <c r="F17" s="183">
        <v>40</v>
      </c>
      <c r="G17" s="183">
        <v>40</v>
      </c>
      <c r="H17" s="183">
        <v>0</v>
      </c>
      <c r="I17" s="183">
        <v>42</v>
      </c>
      <c r="J17" s="183">
        <v>2</v>
      </c>
      <c r="K17" s="183">
        <v>40</v>
      </c>
      <c r="L17" s="183">
        <v>0</v>
      </c>
      <c r="M17" s="183">
        <v>4</v>
      </c>
      <c r="N17" s="210">
        <v>24</v>
      </c>
      <c r="O17" s="210">
        <v>24</v>
      </c>
      <c r="P17" s="210">
        <v>1</v>
      </c>
      <c r="Q17" s="210">
        <v>70</v>
      </c>
      <c r="R17" s="210">
        <v>0</v>
      </c>
      <c r="S17" s="210">
        <v>23</v>
      </c>
      <c r="T17" s="211">
        <v>18901.41</v>
      </c>
      <c r="U17" s="211">
        <v>1206.0699999999997</v>
      </c>
      <c r="V17" s="100"/>
      <c r="W17" s="100"/>
      <c r="X17" s="100"/>
      <c r="Y17" s="100"/>
      <c r="Z17" s="100"/>
      <c r="AA17" s="212"/>
      <c r="AB17" s="100"/>
      <c r="AC17" s="212"/>
    </row>
    <row r="18" spans="2:29" x14ac:dyDescent="0.25">
      <c r="B18" s="40">
        <v>60031</v>
      </c>
      <c r="C18" s="215" t="s">
        <v>203</v>
      </c>
      <c r="D18" s="183">
        <v>653</v>
      </c>
      <c r="E18" s="183">
        <v>0</v>
      </c>
      <c r="F18" s="183">
        <v>57</v>
      </c>
      <c r="G18" s="183">
        <v>57</v>
      </c>
      <c r="H18" s="183">
        <v>0</v>
      </c>
      <c r="I18" s="183">
        <v>46</v>
      </c>
      <c r="J18" s="183">
        <v>1</v>
      </c>
      <c r="K18" s="183">
        <v>45</v>
      </c>
      <c r="L18" s="183">
        <v>0</v>
      </c>
      <c r="M18" s="183">
        <v>0</v>
      </c>
      <c r="N18" s="210">
        <v>44</v>
      </c>
      <c r="O18" s="210">
        <v>40</v>
      </c>
      <c r="P18" s="210">
        <v>0</v>
      </c>
      <c r="Q18" s="210">
        <v>0</v>
      </c>
      <c r="R18" s="210">
        <v>1</v>
      </c>
      <c r="S18" s="210">
        <v>40</v>
      </c>
      <c r="T18" s="211">
        <v>1446.4300000000007</v>
      </c>
      <c r="U18" s="211">
        <v>8925</v>
      </c>
      <c r="V18" s="100"/>
      <c r="W18" s="100"/>
      <c r="X18" s="100"/>
      <c r="Y18" s="100"/>
      <c r="Z18" s="100"/>
      <c r="AA18" s="212"/>
      <c r="AB18" s="100"/>
      <c r="AC18" s="212"/>
    </row>
    <row r="19" spans="2:29" x14ac:dyDescent="0.25">
      <c r="B19" s="40">
        <v>60035</v>
      </c>
      <c r="C19" s="215" t="s">
        <v>203</v>
      </c>
      <c r="D19" s="184">
        <v>53</v>
      </c>
      <c r="E19" s="184">
        <v>1</v>
      </c>
      <c r="F19" s="184">
        <v>89</v>
      </c>
      <c r="G19" s="184">
        <v>89</v>
      </c>
      <c r="H19" s="183">
        <v>1</v>
      </c>
      <c r="I19" s="184">
        <v>68</v>
      </c>
      <c r="J19" s="184">
        <v>4</v>
      </c>
      <c r="K19" s="184">
        <v>272</v>
      </c>
      <c r="L19" s="184">
        <v>209</v>
      </c>
      <c r="M19" s="183">
        <v>16</v>
      </c>
      <c r="N19" s="209">
        <v>45</v>
      </c>
      <c r="O19" s="209">
        <v>45</v>
      </c>
      <c r="P19" s="209">
        <v>1</v>
      </c>
      <c r="Q19" s="209">
        <v>68</v>
      </c>
      <c r="R19" s="209">
        <v>0</v>
      </c>
      <c r="S19" s="209">
        <v>44</v>
      </c>
      <c r="T19" s="213">
        <v>9053.5699999999943</v>
      </c>
      <c r="U19" s="213">
        <v>2405.4900000000002</v>
      </c>
      <c r="V19" s="92"/>
      <c r="W19" s="92"/>
      <c r="X19" s="92"/>
      <c r="Y19" s="92"/>
      <c r="Z19" s="92"/>
      <c r="AA19" s="214"/>
      <c r="AB19" s="92"/>
      <c r="AC19" s="214"/>
    </row>
    <row r="20" spans="2:29" x14ac:dyDescent="0.25">
      <c r="B20" s="93">
        <v>60037</v>
      </c>
      <c r="C20" s="91" t="s">
        <v>204</v>
      </c>
      <c r="D20" s="184">
        <v>209</v>
      </c>
      <c r="E20" s="184">
        <v>1</v>
      </c>
      <c r="F20" s="184">
        <v>179</v>
      </c>
      <c r="G20" s="184">
        <v>179</v>
      </c>
      <c r="H20" s="184">
        <v>0</v>
      </c>
      <c r="I20" s="184">
        <v>0</v>
      </c>
      <c r="J20" s="184">
        <v>0</v>
      </c>
      <c r="K20" s="184">
        <v>0</v>
      </c>
      <c r="L20" s="184">
        <v>0</v>
      </c>
      <c r="M20" s="184">
        <v>0</v>
      </c>
      <c r="N20" s="209">
        <v>0</v>
      </c>
      <c r="O20" s="209">
        <v>0</v>
      </c>
      <c r="P20" s="209">
        <v>0</v>
      </c>
      <c r="Q20" s="209">
        <v>0</v>
      </c>
      <c r="R20" s="209">
        <v>0</v>
      </c>
      <c r="S20" s="209">
        <v>0</v>
      </c>
      <c r="T20" s="213">
        <v>0</v>
      </c>
      <c r="U20" s="213">
        <v>0</v>
      </c>
      <c r="V20" s="92"/>
      <c r="W20" s="92"/>
      <c r="X20" s="92"/>
      <c r="Y20" s="92"/>
      <c r="Z20" s="92"/>
      <c r="AA20" s="214"/>
      <c r="AB20" s="92"/>
      <c r="AC20" s="214"/>
    </row>
    <row r="21" spans="2:29" x14ac:dyDescent="0.25">
      <c r="B21" s="93">
        <v>60040</v>
      </c>
      <c r="C21" s="91" t="s">
        <v>204</v>
      </c>
      <c r="D21" s="184">
        <v>10</v>
      </c>
      <c r="E21" s="184">
        <v>0</v>
      </c>
      <c r="F21" s="184">
        <v>0</v>
      </c>
      <c r="G21" s="184">
        <v>0</v>
      </c>
      <c r="H21" s="184">
        <v>0</v>
      </c>
      <c r="I21" s="184">
        <v>1</v>
      </c>
      <c r="J21" s="184">
        <v>0</v>
      </c>
      <c r="K21" s="184">
        <v>1</v>
      </c>
      <c r="L21" s="184">
        <v>0</v>
      </c>
      <c r="M21" s="184">
        <v>0</v>
      </c>
      <c r="N21" s="209">
        <v>5</v>
      </c>
      <c r="O21" s="209">
        <v>5</v>
      </c>
      <c r="P21" s="209">
        <v>0</v>
      </c>
      <c r="Q21" s="209">
        <v>0</v>
      </c>
      <c r="R21" s="209">
        <v>0</v>
      </c>
      <c r="S21" s="209">
        <v>5</v>
      </c>
      <c r="T21" s="213">
        <v>13642.01</v>
      </c>
      <c r="U21" s="213">
        <v>0</v>
      </c>
      <c r="V21" s="92"/>
      <c r="W21" s="92"/>
      <c r="X21" s="92"/>
      <c r="Y21" s="92"/>
      <c r="Z21" s="92"/>
      <c r="AA21" s="214"/>
      <c r="AB21" s="92"/>
      <c r="AC21" s="214"/>
    </row>
    <row r="22" spans="2:29" x14ac:dyDescent="0.25">
      <c r="B22" s="93">
        <v>60044</v>
      </c>
      <c r="C22" s="91" t="s">
        <v>203</v>
      </c>
      <c r="D22" s="184">
        <v>19</v>
      </c>
      <c r="E22" s="184">
        <v>0</v>
      </c>
      <c r="F22" s="184">
        <v>21</v>
      </c>
      <c r="G22" s="184">
        <v>21</v>
      </c>
      <c r="H22" s="184">
        <v>0</v>
      </c>
      <c r="I22" s="184">
        <v>17</v>
      </c>
      <c r="J22" s="184">
        <v>2</v>
      </c>
      <c r="K22" s="184">
        <v>15</v>
      </c>
      <c r="L22" s="184">
        <v>0</v>
      </c>
      <c r="M22" s="184">
        <v>5</v>
      </c>
      <c r="N22" s="209">
        <v>10</v>
      </c>
      <c r="O22" s="209">
        <v>10</v>
      </c>
      <c r="P22" s="209">
        <v>0</v>
      </c>
      <c r="Q22" s="209">
        <v>0</v>
      </c>
      <c r="R22" s="209">
        <v>0</v>
      </c>
      <c r="S22" s="209">
        <v>10</v>
      </c>
      <c r="T22" s="213">
        <v>7658.5</v>
      </c>
      <c r="U22" s="213">
        <v>0</v>
      </c>
      <c r="V22" s="92"/>
      <c r="W22" s="92"/>
      <c r="X22" s="92"/>
      <c r="Y22" s="92"/>
      <c r="Z22" s="92"/>
      <c r="AA22" s="214"/>
      <c r="AB22" s="92"/>
      <c r="AC22" s="214"/>
    </row>
    <row r="23" spans="2:29" x14ac:dyDescent="0.25">
      <c r="B23" s="93">
        <v>60045</v>
      </c>
      <c r="C23" s="91" t="s">
        <v>203</v>
      </c>
      <c r="D23" s="184">
        <v>14</v>
      </c>
      <c r="E23" s="184">
        <v>1</v>
      </c>
      <c r="F23" s="184">
        <v>38</v>
      </c>
      <c r="G23" s="184">
        <v>38</v>
      </c>
      <c r="H23" s="184">
        <v>1</v>
      </c>
      <c r="I23" s="184">
        <v>32</v>
      </c>
      <c r="J23" s="184">
        <v>4</v>
      </c>
      <c r="K23" s="184">
        <v>28</v>
      </c>
      <c r="L23" s="184">
        <v>0</v>
      </c>
      <c r="M23" s="184">
        <v>7</v>
      </c>
      <c r="N23" s="209">
        <v>11</v>
      </c>
      <c r="O23" s="209">
        <v>11</v>
      </c>
      <c r="P23" s="209">
        <v>0</v>
      </c>
      <c r="Q23" s="209">
        <v>0</v>
      </c>
      <c r="R23" s="209">
        <v>0</v>
      </c>
      <c r="S23" s="209">
        <v>11</v>
      </c>
      <c r="T23" s="213">
        <v>1340.0800000000004</v>
      </c>
      <c r="U23" s="213">
        <v>0</v>
      </c>
      <c r="V23" s="92"/>
      <c r="W23" s="92"/>
      <c r="X23" s="92"/>
      <c r="Y23" s="92"/>
      <c r="Z23" s="92"/>
      <c r="AA23" s="214"/>
      <c r="AB23" s="92"/>
      <c r="AC23" s="214"/>
    </row>
    <row r="24" spans="2:29" x14ac:dyDescent="0.25">
      <c r="B24" s="93">
        <v>60046</v>
      </c>
      <c r="C24" s="91" t="s">
        <v>203</v>
      </c>
      <c r="D24" s="184">
        <v>35</v>
      </c>
      <c r="E24" s="184">
        <v>0</v>
      </c>
      <c r="F24" s="184">
        <v>27</v>
      </c>
      <c r="G24" s="184">
        <v>27</v>
      </c>
      <c r="H24" s="184">
        <v>0</v>
      </c>
      <c r="I24" s="184">
        <v>20</v>
      </c>
      <c r="J24" s="184">
        <v>0</v>
      </c>
      <c r="K24" s="184">
        <v>20</v>
      </c>
      <c r="L24" s="184">
        <v>0</v>
      </c>
      <c r="M24" s="184">
        <v>0</v>
      </c>
      <c r="N24" s="209">
        <v>21</v>
      </c>
      <c r="O24" s="209">
        <v>21</v>
      </c>
      <c r="P24" s="209">
        <v>0</v>
      </c>
      <c r="Q24" s="209">
        <v>0</v>
      </c>
      <c r="R24" s="209">
        <v>0</v>
      </c>
      <c r="S24" s="209">
        <v>21</v>
      </c>
      <c r="T24" s="213">
        <v>5950.8700000000008</v>
      </c>
      <c r="U24" s="213">
        <v>0</v>
      </c>
      <c r="V24" s="92"/>
      <c r="W24" s="92"/>
      <c r="X24" s="92"/>
      <c r="Y24" s="92"/>
      <c r="Z24" s="92"/>
      <c r="AA24" s="214"/>
      <c r="AB24" s="92"/>
      <c r="AC24" s="214"/>
    </row>
    <row r="25" spans="2:29" x14ac:dyDescent="0.25">
      <c r="B25" s="93">
        <v>60047</v>
      </c>
      <c r="C25" s="91" t="s">
        <v>203</v>
      </c>
      <c r="D25" s="184">
        <v>0</v>
      </c>
      <c r="E25" s="184">
        <v>0</v>
      </c>
      <c r="F25" s="184">
        <v>0</v>
      </c>
      <c r="G25" s="184">
        <v>0</v>
      </c>
      <c r="H25" s="184">
        <v>0</v>
      </c>
      <c r="I25" s="184">
        <v>6</v>
      </c>
      <c r="J25" s="184">
        <v>0</v>
      </c>
      <c r="K25" s="184">
        <v>6</v>
      </c>
      <c r="L25" s="184">
        <v>0</v>
      </c>
      <c r="M25" s="184">
        <v>0</v>
      </c>
      <c r="N25" s="209">
        <v>3</v>
      </c>
      <c r="O25" s="209">
        <v>3</v>
      </c>
      <c r="P25" s="209">
        <v>0</v>
      </c>
      <c r="Q25" s="209">
        <v>0</v>
      </c>
      <c r="R25" s="209">
        <v>0</v>
      </c>
      <c r="S25" s="209">
        <v>3</v>
      </c>
      <c r="T25" s="213">
        <v>88.330000000000013</v>
      </c>
      <c r="U25" s="213">
        <v>0</v>
      </c>
      <c r="V25" s="92"/>
      <c r="W25" s="92"/>
      <c r="X25" s="92"/>
      <c r="Y25" s="92"/>
      <c r="Z25" s="92"/>
      <c r="AA25" s="214"/>
      <c r="AB25" s="92"/>
      <c r="AC25" s="214"/>
    </row>
    <row r="26" spans="2:29" x14ac:dyDescent="0.25">
      <c r="B26" s="93">
        <v>60048</v>
      </c>
      <c r="C26" s="91" t="s">
        <v>203</v>
      </c>
      <c r="D26" s="184">
        <v>27</v>
      </c>
      <c r="E26" s="184">
        <v>0</v>
      </c>
      <c r="F26" s="184">
        <v>42</v>
      </c>
      <c r="G26" s="184">
        <v>42</v>
      </c>
      <c r="H26" s="184">
        <v>0</v>
      </c>
      <c r="I26" s="184">
        <v>30</v>
      </c>
      <c r="J26" s="184">
        <v>0</v>
      </c>
      <c r="K26" s="184">
        <v>30</v>
      </c>
      <c r="L26" s="184">
        <v>0</v>
      </c>
      <c r="M26" s="184">
        <v>0</v>
      </c>
      <c r="N26" s="209">
        <v>21</v>
      </c>
      <c r="O26" s="209">
        <v>21</v>
      </c>
      <c r="P26" s="209">
        <v>0</v>
      </c>
      <c r="Q26" s="209">
        <v>0</v>
      </c>
      <c r="R26" s="209">
        <v>0</v>
      </c>
      <c r="S26" s="209">
        <v>21</v>
      </c>
      <c r="T26" s="213">
        <v>239.79</v>
      </c>
      <c r="U26" s="213">
        <v>0</v>
      </c>
      <c r="V26" s="92"/>
      <c r="W26" s="92"/>
      <c r="X26" s="92"/>
      <c r="Y26" s="92"/>
      <c r="Z26" s="92"/>
      <c r="AA26" s="214"/>
      <c r="AB26" s="92"/>
      <c r="AC26" s="214"/>
    </row>
    <row r="27" spans="2:29" x14ac:dyDescent="0.25">
      <c r="B27" s="93">
        <v>60060</v>
      </c>
      <c r="C27" s="91" t="s">
        <v>203</v>
      </c>
      <c r="D27" s="184">
        <v>105</v>
      </c>
      <c r="E27" s="184">
        <v>0</v>
      </c>
      <c r="F27" s="184">
        <v>33</v>
      </c>
      <c r="G27" s="184">
        <v>33</v>
      </c>
      <c r="H27" s="184">
        <v>0</v>
      </c>
      <c r="I27" s="184">
        <v>28</v>
      </c>
      <c r="J27" s="184">
        <v>1</v>
      </c>
      <c r="K27" s="184">
        <v>27</v>
      </c>
      <c r="L27" s="184">
        <v>0</v>
      </c>
      <c r="M27" s="184">
        <v>0</v>
      </c>
      <c r="N27" s="209">
        <v>22</v>
      </c>
      <c r="O27" s="209">
        <v>22</v>
      </c>
      <c r="P27" s="209">
        <v>0</v>
      </c>
      <c r="Q27" s="209">
        <v>0</v>
      </c>
      <c r="R27" s="209">
        <v>0</v>
      </c>
      <c r="S27" s="209">
        <v>22</v>
      </c>
      <c r="T27" s="213">
        <v>15333.98</v>
      </c>
      <c r="U27" s="213">
        <v>0</v>
      </c>
      <c r="V27" s="92"/>
      <c r="W27" s="92"/>
      <c r="X27" s="92"/>
      <c r="Y27" s="92"/>
      <c r="Z27" s="92"/>
      <c r="AA27" s="214"/>
      <c r="AB27" s="92"/>
      <c r="AC27" s="214"/>
    </row>
    <row r="28" spans="2:29" x14ac:dyDescent="0.25">
      <c r="B28" s="93">
        <v>60061</v>
      </c>
      <c r="C28" s="91" t="s">
        <v>203</v>
      </c>
      <c r="D28" s="184">
        <v>55</v>
      </c>
      <c r="E28" s="184">
        <v>0</v>
      </c>
      <c r="F28" s="184">
        <v>59</v>
      </c>
      <c r="G28" s="184">
        <v>59</v>
      </c>
      <c r="H28" s="184">
        <v>0</v>
      </c>
      <c r="I28" s="184">
        <v>0</v>
      </c>
      <c r="J28" s="184">
        <v>0</v>
      </c>
      <c r="K28" s="184">
        <v>0</v>
      </c>
      <c r="L28" s="184">
        <v>0</v>
      </c>
      <c r="M28" s="184">
        <v>0</v>
      </c>
      <c r="N28" s="209">
        <v>24</v>
      </c>
      <c r="O28" s="209">
        <v>24</v>
      </c>
      <c r="P28" s="209">
        <v>0</v>
      </c>
      <c r="Q28" s="209">
        <v>0</v>
      </c>
      <c r="R28" s="209">
        <v>0</v>
      </c>
      <c r="S28" s="209">
        <v>24</v>
      </c>
      <c r="T28" s="213">
        <v>12929.529999999997</v>
      </c>
      <c r="U28" s="213">
        <v>0</v>
      </c>
      <c r="V28" s="92"/>
      <c r="W28" s="92"/>
      <c r="X28" s="92"/>
      <c r="Y28" s="92"/>
      <c r="Z28" s="92"/>
      <c r="AA28" s="214"/>
      <c r="AB28" s="92"/>
      <c r="AC28" s="214"/>
    </row>
    <row r="29" spans="2:29" x14ac:dyDescent="0.25">
      <c r="B29" s="93">
        <v>60062</v>
      </c>
      <c r="C29" s="91" t="s">
        <v>203</v>
      </c>
      <c r="D29" s="184">
        <v>0</v>
      </c>
      <c r="E29" s="184">
        <v>0</v>
      </c>
      <c r="F29" s="184">
        <v>0</v>
      </c>
      <c r="G29" s="184">
        <v>0</v>
      </c>
      <c r="H29" s="184">
        <v>0</v>
      </c>
      <c r="I29" s="184">
        <v>18</v>
      </c>
      <c r="J29" s="184">
        <v>1</v>
      </c>
      <c r="K29" s="184">
        <v>17</v>
      </c>
      <c r="L29" s="184">
        <v>0</v>
      </c>
      <c r="M29" s="184">
        <v>0</v>
      </c>
      <c r="N29" s="209">
        <v>0</v>
      </c>
      <c r="O29" s="209">
        <v>0</v>
      </c>
      <c r="P29" s="209">
        <v>0</v>
      </c>
      <c r="Q29" s="209">
        <v>0</v>
      </c>
      <c r="R29" s="209">
        <v>0</v>
      </c>
      <c r="S29" s="209">
        <v>0</v>
      </c>
      <c r="T29" s="213">
        <v>0</v>
      </c>
      <c r="U29" s="213">
        <v>0</v>
      </c>
      <c r="V29" s="92"/>
      <c r="W29" s="92"/>
      <c r="X29" s="92"/>
      <c r="Y29" s="92"/>
      <c r="Z29" s="92"/>
      <c r="AA29" s="214"/>
      <c r="AB29" s="92"/>
      <c r="AC29" s="214"/>
    </row>
    <row r="30" spans="2:29" x14ac:dyDescent="0.25">
      <c r="B30" s="93">
        <v>60064</v>
      </c>
      <c r="C30" s="91" t="s">
        <v>203</v>
      </c>
      <c r="D30" s="184">
        <v>208</v>
      </c>
      <c r="E30" s="184">
        <v>12</v>
      </c>
      <c r="F30" s="184">
        <v>52</v>
      </c>
      <c r="G30" s="184">
        <v>52</v>
      </c>
      <c r="H30" s="184">
        <v>3</v>
      </c>
      <c r="I30" s="184">
        <v>17</v>
      </c>
      <c r="J30" s="184">
        <v>3</v>
      </c>
      <c r="K30" s="184">
        <v>45</v>
      </c>
      <c r="L30" s="184">
        <v>31</v>
      </c>
      <c r="M30" s="184">
        <v>3</v>
      </c>
      <c r="N30" s="209">
        <v>17</v>
      </c>
      <c r="O30" s="209">
        <v>16</v>
      </c>
      <c r="P30" s="209">
        <v>1</v>
      </c>
      <c r="Q30" s="209">
        <v>2</v>
      </c>
      <c r="R30" s="209">
        <v>0</v>
      </c>
      <c r="S30" s="209">
        <v>16</v>
      </c>
      <c r="T30" s="213">
        <v>1137.3600000000001</v>
      </c>
      <c r="U30" s="213">
        <v>92.18</v>
      </c>
      <c r="V30" s="92"/>
      <c r="W30" s="92"/>
      <c r="X30" s="92"/>
      <c r="Y30" s="92"/>
      <c r="Z30" s="92"/>
      <c r="AA30" s="214"/>
      <c r="AB30" s="92"/>
      <c r="AC30" s="214"/>
    </row>
    <row r="31" spans="2:29" x14ac:dyDescent="0.25">
      <c r="B31" s="93">
        <v>60069</v>
      </c>
      <c r="C31" s="91" t="s">
        <v>204</v>
      </c>
      <c r="D31" s="184">
        <v>12</v>
      </c>
      <c r="E31" s="184">
        <v>0</v>
      </c>
      <c r="F31" s="184">
        <v>15</v>
      </c>
      <c r="G31" s="184">
        <v>15</v>
      </c>
      <c r="H31" s="184">
        <v>0</v>
      </c>
      <c r="I31" s="184">
        <v>0</v>
      </c>
      <c r="J31" s="184">
        <v>0</v>
      </c>
      <c r="K31" s="184">
        <v>0</v>
      </c>
      <c r="L31" s="184">
        <v>0</v>
      </c>
      <c r="M31" s="184">
        <v>0</v>
      </c>
      <c r="N31" s="209">
        <v>7</v>
      </c>
      <c r="O31" s="209">
        <v>7</v>
      </c>
      <c r="P31" s="209">
        <v>0</v>
      </c>
      <c r="Q31" s="209">
        <v>0</v>
      </c>
      <c r="R31" s="209">
        <v>0</v>
      </c>
      <c r="S31" s="209">
        <v>7</v>
      </c>
      <c r="T31" s="213">
        <v>6.72</v>
      </c>
      <c r="U31" s="213">
        <v>0</v>
      </c>
      <c r="V31" s="92"/>
      <c r="W31" s="92"/>
      <c r="X31" s="92"/>
      <c r="Y31" s="92"/>
      <c r="Z31" s="92"/>
      <c r="AA31" s="214"/>
      <c r="AB31" s="92"/>
      <c r="AC31" s="214"/>
    </row>
    <row r="32" spans="2:29" x14ac:dyDescent="0.25">
      <c r="B32" s="93">
        <v>60075</v>
      </c>
      <c r="C32" s="91" t="s">
        <v>204</v>
      </c>
      <c r="D32" s="184">
        <v>0</v>
      </c>
      <c r="E32" s="184">
        <v>0</v>
      </c>
      <c r="F32" s="184">
        <v>0</v>
      </c>
      <c r="G32" s="184">
        <v>0</v>
      </c>
      <c r="H32" s="184">
        <v>0</v>
      </c>
      <c r="I32" s="184">
        <v>0</v>
      </c>
      <c r="J32" s="184">
        <v>0</v>
      </c>
      <c r="K32" s="184">
        <v>0</v>
      </c>
      <c r="L32" s="184">
        <v>0</v>
      </c>
      <c r="M32" s="184">
        <v>0</v>
      </c>
      <c r="N32" s="209">
        <v>1</v>
      </c>
      <c r="O32" s="209">
        <v>1</v>
      </c>
      <c r="P32" s="209">
        <v>0</v>
      </c>
      <c r="Q32" s="209">
        <v>0</v>
      </c>
      <c r="R32" s="209">
        <v>0</v>
      </c>
      <c r="S32" s="209">
        <v>1</v>
      </c>
      <c r="T32" s="213">
        <v>4450.1000000000004</v>
      </c>
      <c r="U32" s="213">
        <v>0</v>
      </c>
      <c r="V32" s="92"/>
      <c r="W32" s="92"/>
      <c r="X32" s="92"/>
      <c r="Y32" s="92"/>
      <c r="Z32" s="92"/>
      <c r="AA32" s="214"/>
      <c r="AB32" s="92"/>
      <c r="AC32" s="214"/>
    </row>
    <row r="33" spans="2:29" x14ac:dyDescent="0.25">
      <c r="B33" s="93">
        <v>60079</v>
      </c>
      <c r="C33" s="91" t="s">
        <v>204</v>
      </c>
      <c r="D33" s="184">
        <v>0</v>
      </c>
      <c r="E33" s="184">
        <v>0</v>
      </c>
      <c r="F33" s="184">
        <v>0</v>
      </c>
      <c r="G33" s="184">
        <v>0</v>
      </c>
      <c r="H33" s="184">
        <v>0</v>
      </c>
      <c r="I33" s="184">
        <v>15</v>
      </c>
      <c r="J33" s="184">
        <v>0</v>
      </c>
      <c r="K33" s="184">
        <v>15</v>
      </c>
      <c r="L33" s="184">
        <v>0</v>
      </c>
      <c r="M33" s="184">
        <v>2</v>
      </c>
      <c r="N33" s="209">
        <v>0</v>
      </c>
      <c r="O33" s="209">
        <v>0</v>
      </c>
      <c r="P33" s="209">
        <v>0</v>
      </c>
      <c r="Q33" s="209">
        <v>0</v>
      </c>
      <c r="R33" s="209">
        <v>0</v>
      </c>
      <c r="S33" s="209">
        <v>0</v>
      </c>
      <c r="T33" s="213">
        <v>0</v>
      </c>
      <c r="U33" s="213">
        <v>0</v>
      </c>
      <c r="V33" s="92"/>
      <c r="W33" s="92"/>
      <c r="X33" s="92"/>
      <c r="Y33" s="92"/>
      <c r="Z33" s="92"/>
      <c r="AA33" s="214"/>
      <c r="AB33" s="92"/>
      <c r="AC33" s="214"/>
    </row>
    <row r="34" spans="2:29" x14ac:dyDescent="0.25">
      <c r="B34" s="93">
        <v>60083</v>
      </c>
      <c r="C34" s="91" t="s">
        <v>204</v>
      </c>
      <c r="D34" s="184">
        <v>31</v>
      </c>
      <c r="E34" s="184">
        <v>0</v>
      </c>
      <c r="F34" s="184">
        <v>18</v>
      </c>
      <c r="G34" s="184">
        <v>18</v>
      </c>
      <c r="H34" s="184">
        <v>0</v>
      </c>
      <c r="I34" s="184">
        <v>73</v>
      </c>
      <c r="J34" s="184">
        <v>5</v>
      </c>
      <c r="K34" s="184">
        <v>67</v>
      </c>
      <c r="L34" s="184">
        <v>0</v>
      </c>
      <c r="M34" s="184">
        <v>8</v>
      </c>
      <c r="N34" s="209">
        <v>7</v>
      </c>
      <c r="O34" s="209">
        <v>7</v>
      </c>
      <c r="P34" s="209">
        <v>0</v>
      </c>
      <c r="Q34" s="209">
        <v>0</v>
      </c>
      <c r="R34" s="209">
        <v>0</v>
      </c>
      <c r="S34" s="209">
        <v>7</v>
      </c>
      <c r="T34" s="213">
        <v>124.46000000000001</v>
      </c>
      <c r="U34" s="213">
        <v>0</v>
      </c>
      <c r="V34" s="92"/>
      <c r="W34" s="92"/>
      <c r="X34" s="92"/>
      <c r="Y34" s="92"/>
      <c r="Z34" s="92"/>
      <c r="AA34" s="214"/>
      <c r="AB34" s="92"/>
      <c r="AC34" s="214"/>
    </row>
    <row r="35" spans="2:29" x14ac:dyDescent="0.25">
      <c r="B35" s="93">
        <v>60085</v>
      </c>
      <c r="C35" s="91" t="s">
        <v>203</v>
      </c>
      <c r="D35" s="184">
        <v>1288</v>
      </c>
      <c r="E35" s="184">
        <v>18</v>
      </c>
      <c r="F35" s="184">
        <v>179</v>
      </c>
      <c r="G35" s="184">
        <v>182</v>
      </c>
      <c r="H35" s="184">
        <v>16</v>
      </c>
      <c r="I35" s="184">
        <v>24</v>
      </c>
      <c r="J35" s="184">
        <v>3</v>
      </c>
      <c r="K35" s="184">
        <v>16</v>
      </c>
      <c r="L35" s="184">
        <v>0</v>
      </c>
      <c r="M35" s="184">
        <v>0</v>
      </c>
      <c r="N35" s="209">
        <v>59</v>
      </c>
      <c r="O35" s="209">
        <v>43</v>
      </c>
      <c r="P35" s="209">
        <v>1</v>
      </c>
      <c r="Q35" s="209">
        <v>249</v>
      </c>
      <c r="R35" s="209">
        <v>12</v>
      </c>
      <c r="S35" s="209">
        <v>38</v>
      </c>
      <c r="T35" s="213">
        <v>43951.820000000022</v>
      </c>
      <c r="U35" s="213">
        <v>91711.600000000195</v>
      </c>
      <c r="V35" s="92"/>
      <c r="W35" s="92"/>
      <c r="X35" s="92"/>
      <c r="Y35" s="92"/>
      <c r="Z35" s="92"/>
      <c r="AA35" s="214"/>
      <c r="AB35" s="92"/>
      <c r="AC35" s="214"/>
    </row>
    <row r="36" spans="2:29" x14ac:dyDescent="0.25">
      <c r="B36" s="93">
        <v>60087</v>
      </c>
      <c r="C36" s="91" t="s">
        <v>203</v>
      </c>
      <c r="D36" s="184">
        <v>217</v>
      </c>
      <c r="E36" s="184">
        <v>3</v>
      </c>
      <c r="F36" s="184">
        <v>125</v>
      </c>
      <c r="G36" s="184">
        <v>125</v>
      </c>
      <c r="H36" s="184">
        <v>4</v>
      </c>
      <c r="I36" s="184">
        <v>36</v>
      </c>
      <c r="J36" s="184">
        <v>1</v>
      </c>
      <c r="K36" s="184">
        <v>37</v>
      </c>
      <c r="L36" s="184">
        <v>1</v>
      </c>
      <c r="M36" s="184">
        <v>1</v>
      </c>
      <c r="N36" s="209">
        <v>31</v>
      </c>
      <c r="O36" s="209">
        <v>31</v>
      </c>
      <c r="P36" s="209">
        <v>9</v>
      </c>
      <c r="Q36" s="209">
        <v>374</v>
      </c>
      <c r="R36" s="209">
        <v>0</v>
      </c>
      <c r="S36" s="209">
        <v>22</v>
      </c>
      <c r="T36" s="213">
        <v>16599.05</v>
      </c>
      <c r="U36" s="213">
        <v>4932.7699999999913</v>
      </c>
      <c r="V36" s="92"/>
      <c r="W36" s="92"/>
      <c r="X36" s="92"/>
      <c r="Y36" s="92"/>
      <c r="Z36" s="92"/>
      <c r="AA36" s="214"/>
      <c r="AB36" s="92"/>
      <c r="AC36" s="214"/>
    </row>
    <row r="37" spans="2:29" x14ac:dyDescent="0.25">
      <c r="B37" s="93">
        <v>60088</v>
      </c>
      <c r="C37" s="91" t="s">
        <v>203</v>
      </c>
      <c r="D37" s="184">
        <v>0</v>
      </c>
      <c r="E37" s="184">
        <v>0</v>
      </c>
      <c r="F37" s="184">
        <v>0</v>
      </c>
      <c r="G37" s="184">
        <v>0</v>
      </c>
      <c r="H37" s="184">
        <v>0</v>
      </c>
      <c r="I37" s="184">
        <v>5</v>
      </c>
      <c r="J37" s="184">
        <v>0</v>
      </c>
      <c r="K37" s="184">
        <v>823</v>
      </c>
      <c r="L37" s="184">
        <v>819</v>
      </c>
      <c r="M37" s="184">
        <v>4</v>
      </c>
      <c r="N37" s="209">
        <v>1</v>
      </c>
      <c r="O37" s="209">
        <v>0</v>
      </c>
      <c r="P37" s="209">
        <v>0</v>
      </c>
      <c r="Q37" s="209">
        <v>0</v>
      </c>
      <c r="R37" s="209">
        <v>4</v>
      </c>
      <c r="S37" s="209">
        <v>0</v>
      </c>
      <c r="T37" s="213">
        <v>0</v>
      </c>
      <c r="U37" s="213">
        <v>118611.7</v>
      </c>
      <c r="V37" s="92"/>
      <c r="W37" s="92"/>
      <c r="X37" s="92"/>
      <c r="Y37" s="92"/>
      <c r="Z37" s="92"/>
      <c r="AA37" s="214"/>
      <c r="AB37" s="92"/>
      <c r="AC37" s="214"/>
    </row>
    <row r="38" spans="2:29" x14ac:dyDescent="0.25">
      <c r="B38" s="93">
        <v>60089</v>
      </c>
      <c r="C38" s="91" t="s">
        <v>203</v>
      </c>
      <c r="D38" s="184">
        <v>26</v>
      </c>
      <c r="E38" s="184">
        <v>0</v>
      </c>
      <c r="F38" s="184">
        <v>38</v>
      </c>
      <c r="G38" s="184">
        <v>38</v>
      </c>
      <c r="H38" s="184">
        <v>0</v>
      </c>
      <c r="I38" s="184">
        <v>5</v>
      </c>
      <c r="J38" s="184">
        <v>0</v>
      </c>
      <c r="K38" s="184">
        <v>5</v>
      </c>
      <c r="L38" s="184">
        <v>0</v>
      </c>
      <c r="M38" s="184">
        <v>4</v>
      </c>
      <c r="N38" s="209">
        <v>12</v>
      </c>
      <c r="O38" s="209">
        <v>12</v>
      </c>
      <c r="P38" s="209">
        <v>0</v>
      </c>
      <c r="Q38" s="209">
        <v>0</v>
      </c>
      <c r="R38" s="209">
        <v>0</v>
      </c>
      <c r="S38" s="209">
        <v>12</v>
      </c>
      <c r="T38" s="213">
        <v>42.9</v>
      </c>
      <c r="U38" s="213">
        <v>0</v>
      </c>
      <c r="V38" s="92"/>
      <c r="W38" s="92"/>
      <c r="X38" s="92"/>
      <c r="Y38" s="92"/>
      <c r="Z38" s="92"/>
      <c r="AA38" s="214"/>
      <c r="AB38" s="92"/>
      <c r="AC38" s="214"/>
    </row>
    <row r="39" spans="2:29" x14ac:dyDescent="0.25">
      <c r="B39" s="93">
        <v>60093</v>
      </c>
      <c r="C39" s="91" t="s">
        <v>203</v>
      </c>
      <c r="D39" s="184">
        <v>0</v>
      </c>
      <c r="E39" s="184">
        <v>0</v>
      </c>
      <c r="F39" s="184">
        <v>0</v>
      </c>
      <c r="G39" s="184">
        <v>0</v>
      </c>
      <c r="H39" s="184">
        <v>0</v>
      </c>
      <c r="I39" s="184">
        <v>52</v>
      </c>
      <c r="J39" s="184">
        <v>3</v>
      </c>
      <c r="K39" s="184">
        <v>49</v>
      </c>
      <c r="L39" s="184">
        <v>0</v>
      </c>
      <c r="M39" s="184">
        <v>0</v>
      </c>
      <c r="N39" s="209">
        <v>2</v>
      </c>
      <c r="O39" s="209">
        <v>2</v>
      </c>
      <c r="P39" s="209">
        <v>0</v>
      </c>
      <c r="Q39" s="209">
        <v>0</v>
      </c>
      <c r="R39" s="209">
        <v>0</v>
      </c>
      <c r="S39" s="209">
        <v>2</v>
      </c>
      <c r="T39" s="213">
        <v>6.72</v>
      </c>
      <c r="U39" s="213">
        <v>0</v>
      </c>
      <c r="V39" s="92"/>
      <c r="W39" s="92"/>
      <c r="X39" s="92"/>
      <c r="Y39" s="92"/>
      <c r="Z39" s="92"/>
      <c r="AA39" s="214"/>
      <c r="AB39" s="92"/>
      <c r="AC39" s="214"/>
    </row>
    <row r="40" spans="2:29" x14ac:dyDescent="0.25">
      <c r="B40" s="93">
        <v>60096</v>
      </c>
      <c r="C40" s="91" t="s">
        <v>203</v>
      </c>
      <c r="D40" s="184">
        <v>32</v>
      </c>
      <c r="E40" s="184">
        <v>0</v>
      </c>
      <c r="F40" s="184">
        <v>5</v>
      </c>
      <c r="G40" s="184">
        <v>5</v>
      </c>
      <c r="H40" s="184">
        <v>0</v>
      </c>
      <c r="I40" s="184">
        <v>0</v>
      </c>
      <c r="J40" s="184">
        <v>0</v>
      </c>
      <c r="K40" s="184">
        <v>0</v>
      </c>
      <c r="L40" s="184">
        <v>0</v>
      </c>
      <c r="M40" s="184">
        <v>0</v>
      </c>
      <c r="N40" s="209">
        <v>6</v>
      </c>
      <c r="O40" s="209">
        <v>6</v>
      </c>
      <c r="P40" s="209">
        <v>0</v>
      </c>
      <c r="Q40" s="209">
        <v>0</v>
      </c>
      <c r="R40" s="209">
        <v>0</v>
      </c>
      <c r="S40" s="209">
        <v>6</v>
      </c>
      <c r="T40" s="213">
        <v>255.95999999999998</v>
      </c>
      <c r="U40" s="213">
        <v>0</v>
      </c>
      <c r="V40" s="92"/>
      <c r="W40" s="92"/>
      <c r="X40" s="92"/>
      <c r="Y40" s="92"/>
      <c r="Z40" s="92"/>
      <c r="AA40" s="214"/>
      <c r="AB40" s="92"/>
      <c r="AC40" s="214"/>
    </row>
    <row r="41" spans="2:29" x14ac:dyDescent="0.25">
      <c r="B41" s="93">
        <v>60099</v>
      </c>
      <c r="C41" s="91" t="s">
        <v>203</v>
      </c>
      <c r="D41" s="184">
        <v>375</v>
      </c>
      <c r="E41" s="184">
        <v>10</v>
      </c>
      <c r="F41" s="184">
        <v>85</v>
      </c>
      <c r="G41" s="184">
        <v>86</v>
      </c>
      <c r="H41" s="184">
        <v>2</v>
      </c>
      <c r="I41" s="184">
        <v>6</v>
      </c>
      <c r="J41" s="184">
        <v>1</v>
      </c>
      <c r="K41" s="184">
        <v>139</v>
      </c>
      <c r="L41" s="184">
        <v>139</v>
      </c>
      <c r="M41" s="184">
        <v>0</v>
      </c>
      <c r="N41" s="209">
        <v>33</v>
      </c>
      <c r="O41" s="209">
        <v>31</v>
      </c>
      <c r="P41" s="209">
        <v>0</v>
      </c>
      <c r="Q41" s="209">
        <v>0</v>
      </c>
      <c r="R41" s="209">
        <v>2</v>
      </c>
      <c r="S41" s="209">
        <v>31</v>
      </c>
      <c r="T41" s="213">
        <v>9739.239999999998</v>
      </c>
      <c r="U41" s="213">
        <v>8008</v>
      </c>
      <c r="V41" s="92"/>
      <c r="W41" s="92"/>
      <c r="X41" s="92"/>
      <c r="Y41" s="92"/>
      <c r="Z41" s="92"/>
      <c r="AA41" s="214"/>
      <c r="AB41" s="92"/>
      <c r="AC41" s="214"/>
    </row>
    <row r="42" spans="2:29" ht="15" customHeight="1" x14ac:dyDescent="0.25">
      <c r="B42" s="228" t="s">
        <v>270</v>
      </c>
    </row>
    <row r="43" spans="2:29" ht="16.95" customHeight="1" x14ac:dyDescent="0.25">
      <c r="B43" s="277" t="s">
        <v>265</v>
      </c>
      <c r="C43" s="277"/>
      <c r="D43" s="277"/>
      <c r="E43" s="277"/>
      <c r="F43" s="277"/>
      <c r="G43" s="277"/>
      <c r="H43" s="277"/>
      <c r="I43" s="277"/>
      <c r="J43" s="277"/>
      <c r="K43" s="277"/>
      <c r="L43" s="277"/>
      <c r="M43" s="277"/>
      <c r="N43" s="277"/>
      <c r="O43" s="277"/>
      <c r="P43" s="277"/>
      <c r="Q43" s="277"/>
      <c r="R43" s="277"/>
      <c r="S43" s="277"/>
      <c r="T43" s="277"/>
      <c r="U43" s="277"/>
    </row>
    <row r="45" spans="2:29" x14ac:dyDescent="0.25">
      <c r="B45" s="43" t="s">
        <v>279</v>
      </c>
      <c r="C45" s="102"/>
      <c r="D45" s="102"/>
      <c r="E45" s="102"/>
      <c r="F45" s="30"/>
    </row>
    <row r="46" spans="2:29" x14ac:dyDescent="0.25">
      <c r="B46" s="190" t="s">
        <v>205</v>
      </c>
      <c r="C46" s="80">
        <v>2022</v>
      </c>
      <c r="D46" s="80">
        <v>2023</v>
      </c>
      <c r="E46" s="80">
        <v>2024</v>
      </c>
      <c r="F46" s="80">
        <v>2025</v>
      </c>
    </row>
    <row r="47" spans="2:29" x14ac:dyDescent="0.25">
      <c r="B47" s="192" t="s">
        <v>206</v>
      </c>
      <c r="C47" s="193"/>
      <c r="D47" s="194"/>
      <c r="E47" s="194"/>
      <c r="F47" s="195"/>
    </row>
    <row r="48" spans="2:29" x14ac:dyDescent="0.25">
      <c r="B48" s="196" t="s">
        <v>207</v>
      </c>
      <c r="C48" s="183">
        <v>3</v>
      </c>
      <c r="D48" s="198">
        <v>0</v>
      </c>
      <c r="E48" s="210">
        <v>1</v>
      </c>
      <c r="F48" s="100"/>
    </row>
    <row r="49" spans="2:6" x14ac:dyDescent="0.25">
      <c r="B49" s="196" t="s">
        <v>208</v>
      </c>
      <c r="C49" s="183">
        <v>16</v>
      </c>
      <c r="D49" s="198">
        <v>4</v>
      </c>
      <c r="E49" s="210">
        <v>3</v>
      </c>
      <c r="F49" s="100"/>
    </row>
    <row r="50" spans="2:6" x14ac:dyDescent="0.25">
      <c r="B50" s="196" t="s">
        <v>209</v>
      </c>
      <c r="C50" s="183">
        <v>5</v>
      </c>
      <c r="D50" s="198">
        <v>0</v>
      </c>
      <c r="E50" s="210">
        <v>1</v>
      </c>
      <c r="F50" s="100"/>
    </row>
    <row r="51" spans="2:6" x14ac:dyDescent="0.25">
      <c r="B51" s="196" t="s">
        <v>210</v>
      </c>
      <c r="C51" s="183">
        <v>3</v>
      </c>
      <c r="D51" s="198">
        <v>0</v>
      </c>
      <c r="E51" s="210">
        <v>0</v>
      </c>
      <c r="F51" s="100"/>
    </row>
    <row r="52" spans="2:6" x14ac:dyDescent="0.25">
      <c r="B52" s="196" t="s">
        <v>211</v>
      </c>
      <c r="C52" s="183">
        <v>0</v>
      </c>
      <c r="D52" s="198">
        <v>0</v>
      </c>
      <c r="E52" s="210">
        <v>0</v>
      </c>
      <c r="F52" s="100"/>
    </row>
    <row r="53" spans="2:6" x14ac:dyDescent="0.25">
      <c r="B53" s="196" t="s">
        <v>212</v>
      </c>
      <c r="C53" s="183">
        <v>0</v>
      </c>
      <c r="D53" s="198">
        <v>0</v>
      </c>
      <c r="E53" s="210">
        <v>0</v>
      </c>
      <c r="F53" s="100"/>
    </row>
    <row r="54" spans="2:6" x14ac:dyDescent="0.25">
      <c r="B54" s="196" t="s">
        <v>213</v>
      </c>
      <c r="C54" s="183">
        <v>0</v>
      </c>
      <c r="D54" s="198">
        <v>0</v>
      </c>
      <c r="E54" s="210">
        <v>0</v>
      </c>
      <c r="F54" s="100"/>
    </row>
    <row r="55" spans="2:6" x14ac:dyDescent="0.25">
      <c r="B55" s="196" t="s">
        <v>214</v>
      </c>
      <c r="C55" s="183">
        <v>0</v>
      </c>
      <c r="D55" s="198">
        <v>0</v>
      </c>
      <c r="E55" s="210">
        <v>5</v>
      </c>
      <c r="F55" s="100"/>
    </row>
    <row r="56" spans="2:6" x14ac:dyDescent="0.25">
      <c r="B56" s="192" t="s">
        <v>215</v>
      </c>
      <c r="C56" s="193"/>
      <c r="D56" s="199"/>
      <c r="E56" s="227"/>
      <c r="F56" s="195"/>
    </row>
    <row r="57" spans="2:6" x14ac:dyDescent="0.25">
      <c r="B57" s="196" t="s">
        <v>216</v>
      </c>
      <c r="C57" s="183">
        <v>0</v>
      </c>
      <c r="D57" s="198">
        <v>0</v>
      </c>
      <c r="E57" s="210">
        <v>0</v>
      </c>
      <c r="F57" s="100"/>
    </row>
    <row r="58" spans="2:6" x14ac:dyDescent="0.25">
      <c r="B58" s="196" t="s">
        <v>217</v>
      </c>
      <c r="C58" s="183">
        <v>0</v>
      </c>
      <c r="D58" s="198">
        <v>0</v>
      </c>
      <c r="E58" s="210">
        <v>0</v>
      </c>
      <c r="F58" s="100"/>
    </row>
    <row r="59" spans="2:6" x14ac:dyDescent="0.25">
      <c r="B59" s="196" t="s">
        <v>218</v>
      </c>
      <c r="C59" s="183">
        <v>0</v>
      </c>
      <c r="D59" s="198">
        <v>0</v>
      </c>
      <c r="E59" s="210">
        <v>0</v>
      </c>
      <c r="F59" s="100"/>
    </row>
    <row r="60" spans="2:6" x14ac:dyDescent="0.25">
      <c r="B60" s="196" t="s">
        <v>219</v>
      </c>
      <c r="C60" s="183">
        <v>0</v>
      </c>
      <c r="D60" s="198">
        <v>0</v>
      </c>
      <c r="E60" s="210">
        <v>0</v>
      </c>
      <c r="F60" s="100"/>
    </row>
    <row r="61" spans="2:6" x14ac:dyDescent="0.25">
      <c r="B61" s="196" t="s">
        <v>220</v>
      </c>
      <c r="C61" s="183">
        <v>0</v>
      </c>
      <c r="D61" s="198">
        <v>2</v>
      </c>
      <c r="E61" s="210">
        <v>3</v>
      </c>
      <c r="F61" s="100"/>
    </row>
    <row r="62" spans="2:6" x14ac:dyDescent="0.25">
      <c r="B62" s="196" t="s">
        <v>221</v>
      </c>
      <c r="C62" s="183">
        <v>0</v>
      </c>
      <c r="D62" s="198">
        <v>0</v>
      </c>
      <c r="E62" s="210">
        <v>3</v>
      </c>
      <c r="F62" s="100"/>
    </row>
    <row r="63" spans="2:6" x14ac:dyDescent="0.25">
      <c r="B63" s="192" t="s">
        <v>222</v>
      </c>
      <c r="C63" s="193"/>
      <c r="D63" s="199"/>
      <c r="E63" s="227"/>
      <c r="F63" s="195"/>
    </row>
    <row r="64" spans="2:6" x14ac:dyDescent="0.25">
      <c r="B64" s="196" t="s">
        <v>223</v>
      </c>
      <c r="C64" s="183">
        <v>0</v>
      </c>
      <c r="D64" s="198">
        <v>0</v>
      </c>
      <c r="E64" s="210">
        <v>0</v>
      </c>
      <c r="F64" s="100"/>
    </row>
    <row r="65" spans="2:6" x14ac:dyDescent="0.25">
      <c r="B65" s="196" t="s">
        <v>224</v>
      </c>
      <c r="C65" s="183">
        <v>0</v>
      </c>
      <c r="D65" s="198">
        <v>0</v>
      </c>
      <c r="E65" s="210">
        <v>0</v>
      </c>
      <c r="F65" s="100"/>
    </row>
    <row r="66" spans="2:6" x14ac:dyDescent="0.25">
      <c r="B66" s="196" t="s">
        <v>225</v>
      </c>
      <c r="C66" s="183">
        <v>0</v>
      </c>
      <c r="D66" s="198">
        <v>0</v>
      </c>
      <c r="E66" s="210">
        <v>0</v>
      </c>
      <c r="F66" s="100"/>
    </row>
    <row r="67" spans="2:6" x14ac:dyDescent="0.25">
      <c r="B67" s="196" t="s">
        <v>226</v>
      </c>
      <c r="C67" s="183">
        <v>0</v>
      </c>
      <c r="D67" s="198">
        <v>0</v>
      </c>
      <c r="E67" s="210">
        <v>0</v>
      </c>
      <c r="F67" s="100"/>
    </row>
    <row r="68" spans="2:6" x14ac:dyDescent="0.25">
      <c r="B68" s="196" t="s">
        <v>227</v>
      </c>
      <c r="C68" s="183">
        <v>0</v>
      </c>
      <c r="D68" s="198">
        <v>0</v>
      </c>
      <c r="E68" s="210">
        <v>0</v>
      </c>
      <c r="F68" s="100"/>
    </row>
    <row r="69" spans="2:6" x14ac:dyDescent="0.25">
      <c r="B69" s="196" t="s">
        <v>228</v>
      </c>
      <c r="C69" s="183">
        <v>0</v>
      </c>
      <c r="D69" s="198">
        <v>0</v>
      </c>
      <c r="E69" s="210">
        <v>0</v>
      </c>
      <c r="F69" s="100"/>
    </row>
  </sheetData>
  <mergeCells count="11">
    <mergeCell ref="B43:U43"/>
    <mergeCell ref="B5:K7"/>
    <mergeCell ref="B8:K8"/>
    <mergeCell ref="N12:R12"/>
    <mergeCell ref="N11:U11"/>
    <mergeCell ref="D11:H12"/>
    <mergeCell ref="V11:AC11"/>
    <mergeCell ref="S12:T12"/>
    <mergeCell ref="V12:Z12"/>
    <mergeCell ref="AA12:AB12"/>
    <mergeCell ref="I11:M12"/>
  </mergeCells>
  <conditionalFormatting sqref="N14:U41">
    <cfRule type="containsBlanks" dxfId="1" priority="2">
      <formula>LEN(TRIM(N14))=0</formula>
    </cfRule>
  </conditionalFormatting>
  <pageMargins left="0.7" right="0.7" top="0.75" bottom="0.75" header="0.3" footer="0.3"/>
  <pageSetup scale="43"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C1EC-C3E2-458C-B151-23D9314795F2}">
  <sheetPr>
    <tabColor theme="7"/>
    <pageSetUpPr fitToPage="1"/>
  </sheetPr>
  <dimension ref="B1:AC70"/>
  <sheetViews>
    <sheetView showGridLines="0" zoomScaleNormal="100" workbookViewId="0"/>
  </sheetViews>
  <sheetFormatPr defaultColWidth="11.19921875" defaultRowHeight="13.8" x14ac:dyDescent="0.25"/>
  <cols>
    <col min="1" max="1" width="3.19921875" customWidth="1"/>
    <col min="2" max="2" width="52" customWidth="1"/>
    <col min="3" max="17" width="15.69921875" customWidth="1"/>
    <col min="18" max="22" width="15.69921875" hidden="1" customWidth="1"/>
  </cols>
  <sheetData>
    <row r="1" spans="2:17" x14ac:dyDescent="0.25">
      <c r="B1" s="27" t="s">
        <v>0</v>
      </c>
      <c r="P1" s="30"/>
      <c r="Q1" s="30"/>
    </row>
    <row r="2" spans="2:17" x14ac:dyDescent="0.25">
      <c r="B2" s="27" t="s">
        <v>229</v>
      </c>
      <c r="P2" s="30"/>
      <c r="Q2" s="30"/>
    </row>
    <row r="3" spans="2:17" ht="14.4" x14ac:dyDescent="0.3">
      <c r="B3" s="28" t="str">
        <f>RIGHT('1-NSG'!B3, 4)</f>
        <v>2025</v>
      </c>
      <c r="P3" s="30"/>
      <c r="Q3" s="30"/>
    </row>
    <row r="4" spans="2:17" x14ac:dyDescent="0.25">
      <c r="B4" s="27"/>
      <c r="P4" s="30"/>
      <c r="Q4" s="30"/>
    </row>
    <row r="5" spans="2:17" ht="19.95" customHeight="1" x14ac:dyDescent="0.25">
      <c r="B5" s="277" t="s">
        <v>230</v>
      </c>
      <c r="C5" s="277"/>
      <c r="D5" s="277"/>
      <c r="E5" s="277"/>
      <c r="F5" s="277"/>
      <c r="G5" s="277"/>
      <c r="H5" s="277"/>
      <c r="I5" s="277"/>
      <c r="J5" s="277"/>
      <c r="K5" s="277"/>
      <c r="P5" s="30"/>
      <c r="Q5" s="30"/>
    </row>
    <row r="6" spans="2:17" ht="19.95" customHeight="1" x14ac:dyDescent="0.25">
      <c r="B6" s="277"/>
      <c r="C6" s="277"/>
      <c r="D6" s="277"/>
      <c r="E6" s="277"/>
      <c r="F6" s="277"/>
      <c r="G6" s="277"/>
      <c r="H6" s="277"/>
      <c r="I6" s="277"/>
      <c r="J6" s="277"/>
      <c r="K6" s="277"/>
      <c r="P6" s="30"/>
      <c r="Q6" s="30"/>
    </row>
    <row r="7" spans="2:17" ht="19.95" customHeight="1" x14ac:dyDescent="0.25">
      <c r="B7" s="277"/>
      <c r="C7" s="277"/>
      <c r="D7" s="277"/>
      <c r="E7" s="277"/>
      <c r="F7" s="277"/>
      <c r="G7" s="277"/>
      <c r="H7" s="277"/>
      <c r="I7" s="277"/>
      <c r="J7" s="277"/>
      <c r="K7" s="277"/>
      <c r="P7" s="30"/>
      <c r="Q7" s="30"/>
    </row>
    <row r="8" spans="2:17" ht="28.2" customHeight="1" x14ac:dyDescent="0.25">
      <c r="B8" s="274" t="s">
        <v>154</v>
      </c>
      <c r="C8" s="275"/>
      <c r="D8" s="275"/>
      <c r="E8" s="275"/>
      <c r="F8" s="275"/>
      <c r="G8" s="275"/>
      <c r="H8" s="275"/>
      <c r="I8" s="275"/>
      <c r="J8" s="275"/>
      <c r="K8" s="276"/>
      <c r="L8" s="29"/>
      <c r="P8" s="30"/>
      <c r="Q8" s="30"/>
    </row>
    <row r="9" spans="2:17" x14ac:dyDescent="0.25">
      <c r="B9" s="103"/>
      <c r="C9" s="103"/>
      <c r="D9" s="103"/>
      <c r="E9" s="103"/>
      <c r="F9" s="103"/>
      <c r="G9" s="103"/>
      <c r="H9" s="103"/>
      <c r="I9" s="103"/>
      <c r="J9" s="103"/>
      <c r="K9" s="103"/>
      <c r="L9" s="29"/>
      <c r="P9" s="30"/>
      <c r="Q9" s="30"/>
    </row>
    <row r="10" spans="2:17" x14ac:dyDescent="0.25">
      <c r="B10" s="43" t="s">
        <v>231</v>
      </c>
      <c r="C10" s="44"/>
      <c r="D10" s="44"/>
      <c r="E10" s="44"/>
      <c r="F10" s="30"/>
      <c r="G10" s="103"/>
      <c r="H10" s="103"/>
      <c r="I10" s="103"/>
      <c r="J10" s="103"/>
      <c r="K10" s="103"/>
      <c r="L10" s="29"/>
      <c r="P10" s="30"/>
      <c r="Q10" s="30"/>
    </row>
    <row r="11" spans="2:17" x14ac:dyDescent="0.25">
      <c r="B11" s="190" t="s">
        <v>232</v>
      </c>
      <c r="C11" s="80">
        <v>2022</v>
      </c>
      <c r="D11" s="80">
        <v>2023</v>
      </c>
      <c r="E11" s="80">
        <v>2024</v>
      </c>
      <c r="F11" s="80">
        <v>2025</v>
      </c>
      <c r="G11" s="103"/>
      <c r="H11" s="103"/>
      <c r="I11" s="103"/>
      <c r="J11" s="103"/>
      <c r="K11" s="103"/>
      <c r="L11" s="29"/>
      <c r="P11" s="30"/>
      <c r="Q11" s="30"/>
    </row>
    <row r="12" spans="2:17" x14ac:dyDescent="0.25">
      <c r="B12" s="189" t="s">
        <v>21</v>
      </c>
      <c r="C12" s="98"/>
      <c r="D12" s="98"/>
      <c r="E12" s="201">
        <v>8649.5</v>
      </c>
      <c r="F12" s="201">
        <v>14072.5</v>
      </c>
      <c r="G12" s="103"/>
      <c r="H12" s="103"/>
      <c r="I12" s="103"/>
      <c r="J12" s="103"/>
      <c r="K12" s="103"/>
      <c r="L12" s="29"/>
      <c r="P12" s="30"/>
      <c r="Q12" s="30"/>
    </row>
    <row r="13" spans="2:17" x14ac:dyDescent="0.25">
      <c r="B13" s="189" t="s">
        <v>22</v>
      </c>
      <c r="C13" s="98"/>
      <c r="D13" s="98"/>
      <c r="E13" s="201">
        <v>9311.0499999999993</v>
      </c>
      <c r="F13" s="201">
        <v>76650</v>
      </c>
      <c r="G13" s="103"/>
      <c r="H13" s="103"/>
      <c r="I13" s="103"/>
      <c r="J13" s="103"/>
      <c r="K13" s="103"/>
      <c r="L13" s="29"/>
      <c r="P13" s="30"/>
      <c r="Q13" s="30"/>
    </row>
    <row r="14" spans="2:17" x14ac:dyDescent="0.25">
      <c r="B14" s="103"/>
      <c r="C14" s="103"/>
      <c r="D14" s="103"/>
      <c r="E14" s="103"/>
      <c r="F14" s="103"/>
      <c r="G14" s="103"/>
      <c r="H14" s="103"/>
      <c r="I14" s="103"/>
      <c r="J14" s="103"/>
      <c r="K14" s="103"/>
      <c r="L14" s="29"/>
      <c r="P14" s="30"/>
      <c r="Q14" s="30"/>
    </row>
    <row r="15" spans="2:17" x14ac:dyDescent="0.25">
      <c r="B15" s="43" t="s">
        <v>280</v>
      </c>
      <c r="C15" s="44"/>
      <c r="D15" s="44"/>
      <c r="E15" s="44"/>
      <c r="F15" s="30"/>
    </row>
    <row r="16" spans="2:17" x14ac:dyDescent="0.25">
      <c r="B16" s="190" t="s">
        <v>233</v>
      </c>
      <c r="C16" s="80">
        <v>2022</v>
      </c>
      <c r="D16" s="80">
        <v>2023</v>
      </c>
      <c r="E16" s="80">
        <v>2024</v>
      </c>
      <c r="F16" s="80">
        <v>2025</v>
      </c>
    </row>
    <row r="17" spans="2:11" x14ac:dyDescent="0.25">
      <c r="B17" s="189" t="s">
        <v>234</v>
      </c>
      <c r="C17" s="183">
        <v>7</v>
      </c>
      <c r="D17" s="198">
        <v>32</v>
      </c>
      <c r="E17" s="198">
        <v>21</v>
      </c>
      <c r="F17" s="198">
        <v>21</v>
      </c>
    </row>
    <row r="18" spans="2:11" x14ac:dyDescent="0.25">
      <c r="B18" s="189" t="s">
        <v>235</v>
      </c>
      <c r="C18" s="183">
        <v>39</v>
      </c>
      <c r="D18" s="198">
        <v>2</v>
      </c>
      <c r="E18" s="198">
        <v>15</v>
      </c>
      <c r="F18" s="198">
        <v>20</v>
      </c>
    </row>
    <row r="19" spans="2:11" x14ac:dyDescent="0.25">
      <c r="B19" s="189" t="s">
        <v>236</v>
      </c>
      <c r="C19" s="183">
        <v>11</v>
      </c>
      <c r="D19" s="198">
        <v>32</v>
      </c>
      <c r="E19" s="198">
        <v>17</v>
      </c>
      <c r="F19" s="198">
        <v>15</v>
      </c>
    </row>
    <row r="20" spans="2:11" x14ac:dyDescent="0.25">
      <c r="B20" s="189" t="s">
        <v>237</v>
      </c>
      <c r="C20" s="183">
        <v>0</v>
      </c>
      <c r="D20" s="198">
        <v>13</v>
      </c>
      <c r="E20" s="198">
        <v>1</v>
      </c>
      <c r="F20" s="198">
        <v>0</v>
      </c>
    </row>
    <row r="21" spans="2:11" x14ac:dyDescent="0.25">
      <c r="B21" s="192" t="s">
        <v>238</v>
      </c>
      <c r="C21" s="193"/>
      <c r="D21" s="199"/>
      <c r="E21" s="199"/>
      <c r="F21" s="203"/>
    </row>
    <row r="22" spans="2:11" x14ac:dyDescent="0.25">
      <c r="B22" s="196" t="s">
        <v>239</v>
      </c>
      <c r="C22" s="183">
        <v>0</v>
      </c>
      <c r="D22" s="198">
        <v>1</v>
      </c>
      <c r="E22" s="198">
        <v>0</v>
      </c>
      <c r="F22" s="198">
        <v>0</v>
      </c>
    </row>
    <row r="23" spans="2:11" x14ac:dyDescent="0.25">
      <c r="B23" s="196" t="s">
        <v>240</v>
      </c>
      <c r="C23" s="183">
        <v>0</v>
      </c>
      <c r="D23" s="200">
        <v>13</v>
      </c>
      <c r="E23" s="200">
        <v>0</v>
      </c>
      <c r="F23" s="200">
        <v>10</v>
      </c>
    </row>
    <row r="24" spans="2:11" x14ac:dyDescent="0.25">
      <c r="B24" s="196" t="s">
        <v>241</v>
      </c>
      <c r="C24" s="183">
        <v>7</v>
      </c>
      <c r="D24" s="200">
        <v>6</v>
      </c>
      <c r="E24" s="200">
        <v>2</v>
      </c>
      <c r="F24" s="200">
        <v>4</v>
      </c>
    </row>
    <row r="25" spans="2:11" x14ac:dyDescent="0.25">
      <c r="B25" s="197" t="s">
        <v>242</v>
      </c>
      <c r="C25" s="183">
        <v>7</v>
      </c>
      <c r="D25" s="200">
        <v>20</v>
      </c>
      <c r="E25" s="200">
        <v>0</v>
      </c>
      <c r="F25" s="200">
        <v>6</v>
      </c>
    </row>
    <row r="26" spans="2:11" x14ac:dyDescent="0.25">
      <c r="B26" s="197" t="s">
        <v>243</v>
      </c>
      <c r="C26" s="183">
        <v>4</v>
      </c>
      <c r="D26" s="200">
        <v>6</v>
      </c>
      <c r="E26" s="200">
        <v>17</v>
      </c>
      <c r="F26" s="200">
        <v>11</v>
      </c>
    </row>
    <row r="27" spans="2:11" x14ac:dyDescent="0.25">
      <c r="B27" s="102"/>
      <c r="C27" s="102"/>
      <c r="D27" s="102"/>
      <c r="E27" s="30"/>
      <c r="F27" s="102"/>
    </row>
    <row r="28" spans="2:11" x14ac:dyDescent="0.25">
      <c r="B28" s="43" t="s">
        <v>244</v>
      </c>
      <c r="C28" s="44"/>
      <c r="D28" s="44"/>
      <c r="E28" s="44"/>
      <c r="F28" s="30"/>
    </row>
    <row r="29" spans="2:11" x14ac:dyDescent="0.25">
      <c r="B29" s="312" t="s">
        <v>245</v>
      </c>
      <c r="C29" s="313"/>
      <c r="D29" s="313"/>
      <c r="E29" s="313"/>
      <c r="F29" s="313"/>
      <c r="G29" s="313"/>
      <c r="H29" s="313"/>
      <c r="I29" s="313"/>
      <c r="J29" s="313"/>
      <c r="K29" s="313"/>
    </row>
    <row r="30" spans="2:11" ht="105" customHeight="1" x14ac:dyDescent="0.25">
      <c r="B30" s="189" t="s">
        <v>271</v>
      </c>
      <c r="C30" s="314" t="s">
        <v>285</v>
      </c>
      <c r="D30" s="315"/>
      <c r="E30" s="315"/>
      <c r="F30" s="315"/>
      <c r="G30" s="315"/>
      <c r="H30" s="315"/>
      <c r="I30" s="315"/>
      <c r="J30" s="315"/>
      <c r="K30" s="315"/>
    </row>
    <row r="31" spans="2:11" ht="76.2" customHeight="1" x14ac:dyDescent="0.25">
      <c r="B31" s="189" t="s">
        <v>281</v>
      </c>
      <c r="C31" s="316" t="s">
        <v>286</v>
      </c>
      <c r="D31" s="317"/>
      <c r="E31" s="317"/>
      <c r="F31" s="317"/>
      <c r="G31" s="317"/>
      <c r="H31" s="317"/>
      <c r="I31" s="317"/>
      <c r="J31" s="317"/>
      <c r="K31" s="318"/>
    </row>
    <row r="32" spans="2:11" ht="95.55" customHeight="1" x14ac:dyDescent="0.25">
      <c r="B32" s="189" t="s">
        <v>282</v>
      </c>
      <c r="C32" s="319"/>
      <c r="D32" s="320"/>
      <c r="E32" s="320"/>
      <c r="F32" s="320"/>
      <c r="G32" s="320"/>
      <c r="H32" s="320"/>
      <c r="I32" s="320"/>
      <c r="J32" s="320"/>
      <c r="K32" s="320"/>
    </row>
    <row r="33" spans="2:29" ht="87.45" customHeight="1" x14ac:dyDescent="0.25">
      <c r="B33" s="189" t="s">
        <v>283</v>
      </c>
      <c r="C33" s="309"/>
      <c r="D33" s="310"/>
      <c r="E33" s="310"/>
      <c r="F33" s="310"/>
      <c r="G33" s="310"/>
      <c r="H33" s="310"/>
      <c r="I33" s="310"/>
      <c r="J33" s="310"/>
      <c r="K33" s="311"/>
    </row>
    <row r="34" spans="2:29" x14ac:dyDescent="0.25">
      <c r="B34" s="216"/>
      <c r="C34" s="217"/>
      <c r="D34" s="217"/>
      <c r="E34" s="217"/>
      <c r="F34" s="217"/>
      <c r="G34" s="217"/>
      <c r="H34" s="217"/>
      <c r="I34" s="217"/>
      <c r="J34" s="217"/>
      <c r="K34" s="30"/>
      <c r="L34" s="30"/>
      <c r="M34" s="30"/>
      <c r="N34" s="30"/>
      <c r="O34" s="30"/>
      <c r="P34" s="30"/>
      <c r="Q34" s="30"/>
      <c r="R34" s="30"/>
      <c r="S34" s="30"/>
      <c r="T34" s="30"/>
    </row>
    <row r="35" spans="2:29" s="30" customFormat="1" ht="7.95" customHeight="1" x14ac:dyDescent="0.25">
      <c r="B35" s="218"/>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row>
    <row r="37" spans="2:29" ht="19.95" customHeight="1" x14ac:dyDescent="0.25">
      <c r="B37" s="277" t="s">
        <v>246</v>
      </c>
      <c r="C37" s="277"/>
      <c r="D37" s="277"/>
      <c r="E37" s="277"/>
      <c r="F37" s="277"/>
      <c r="G37" s="277"/>
      <c r="H37" s="277"/>
      <c r="I37" s="277"/>
      <c r="J37" s="277"/>
      <c r="K37" s="277"/>
      <c r="P37" s="30"/>
      <c r="Q37" s="30"/>
    </row>
    <row r="38" spans="2:29" ht="19.95" customHeight="1" x14ac:dyDescent="0.25">
      <c r="B38" s="277"/>
      <c r="C38" s="277"/>
      <c r="D38" s="277"/>
      <c r="E38" s="277"/>
      <c r="F38" s="277"/>
      <c r="G38" s="277"/>
      <c r="H38" s="277"/>
      <c r="I38" s="277"/>
      <c r="J38" s="277"/>
      <c r="K38" s="277"/>
      <c r="P38" s="30"/>
      <c r="Q38" s="30"/>
    </row>
    <row r="39" spans="2:29" ht="19.95" customHeight="1" x14ac:dyDescent="0.25">
      <c r="B39" s="277"/>
      <c r="C39" s="277"/>
      <c r="D39" s="277"/>
      <c r="E39" s="277"/>
      <c r="F39" s="277"/>
      <c r="G39" s="277"/>
      <c r="H39" s="277"/>
      <c r="I39" s="277"/>
      <c r="J39" s="277"/>
      <c r="K39" s="277"/>
      <c r="P39" s="30"/>
      <c r="Q39" s="30"/>
    </row>
    <row r="41" spans="2:29" x14ac:dyDescent="0.25">
      <c r="B41" s="43" t="s">
        <v>284</v>
      </c>
      <c r="C41" s="43"/>
      <c r="D41" s="81"/>
    </row>
    <row r="42" spans="2:29" ht="41.4" x14ac:dyDescent="0.25">
      <c r="B42" s="101" t="s">
        <v>155</v>
      </c>
      <c r="C42" s="101" t="s">
        <v>193</v>
      </c>
      <c r="D42" s="78" t="s">
        <v>232</v>
      </c>
    </row>
    <row r="43" spans="2:29" x14ac:dyDescent="0.25">
      <c r="B43" s="40">
        <v>60002</v>
      </c>
      <c r="C43" s="215" t="s">
        <v>203</v>
      </c>
      <c r="D43" s="219">
        <v>0</v>
      </c>
    </row>
    <row r="44" spans="2:29" x14ac:dyDescent="0.25">
      <c r="B44" s="40">
        <v>60015</v>
      </c>
      <c r="C44" s="215" t="s">
        <v>203</v>
      </c>
      <c r="D44" s="219">
        <v>500</v>
      </c>
    </row>
    <row r="45" spans="2:29" x14ac:dyDescent="0.25">
      <c r="B45" s="40">
        <v>60022</v>
      </c>
      <c r="C45" s="215" t="s">
        <v>204</v>
      </c>
      <c r="D45" s="219">
        <v>0</v>
      </c>
    </row>
    <row r="46" spans="2:29" x14ac:dyDescent="0.25">
      <c r="B46" s="40">
        <v>60030</v>
      </c>
      <c r="C46" s="215" t="s">
        <v>203</v>
      </c>
      <c r="D46" s="219">
        <v>500</v>
      </c>
    </row>
    <row r="47" spans="2:29" x14ac:dyDescent="0.25">
      <c r="B47" s="40">
        <v>60031</v>
      </c>
      <c r="C47" s="215" t="s">
        <v>203</v>
      </c>
      <c r="D47" s="219">
        <v>0</v>
      </c>
    </row>
    <row r="48" spans="2:29" x14ac:dyDescent="0.25">
      <c r="B48" s="40">
        <v>60035</v>
      </c>
      <c r="C48" s="215" t="s">
        <v>203</v>
      </c>
      <c r="D48" s="220">
        <v>500</v>
      </c>
    </row>
    <row r="49" spans="2:4" x14ac:dyDescent="0.25">
      <c r="B49" s="93">
        <v>60037</v>
      </c>
      <c r="C49" s="215" t="s">
        <v>204</v>
      </c>
      <c r="D49" s="220">
        <v>0</v>
      </c>
    </row>
    <row r="50" spans="2:4" x14ac:dyDescent="0.25">
      <c r="B50" s="93">
        <v>60040</v>
      </c>
      <c r="C50" s="215" t="s">
        <v>204</v>
      </c>
      <c r="D50" s="220">
        <v>500</v>
      </c>
    </row>
    <row r="51" spans="2:4" x14ac:dyDescent="0.25">
      <c r="B51" s="93">
        <v>60044</v>
      </c>
      <c r="C51" s="215" t="s">
        <v>203</v>
      </c>
      <c r="D51" s="220">
        <v>500</v>
      </c>
    </row>
    <row r="52" spans="2:4" x14ac:dyDescent="0.25">
      <c r="B52" s="93">
        <v>60045</v>
      </c>
      <c r="C52" s="215" t="s">
        <v>203</v>
      </c>
      <c r="D52" s="220">
        <v>0</v>
      </c>
    </row>
    <row r="53" spans="2:4" x14ac:dyDescent="0.25">
      <c r="B53" s="93">
        <v>60046</v>
      </c>
      <c r="C53" s="215" t="s">
        <v>203</v>
      </c>
      <c r="D53" s="220">
        <v>488.3</v>
      </c>
    </row>
    <row r="54" spans="2:4" x14ac:dyDescent="0.25">
      <c r="B54" s="93">
        <v>60047</v>
      </c>
      <c r="C54" s="215" t="s">
        <v>203</v>
      </c>
      <c r="D54" s="220">
        <v>0</v>
      </c>
    </row>
    <row r="55" spans="2:4" x14ac:dyDescent="0.25">
      <c r="B55" s="93">
        <v>60048</v>
      </c>
      <c r="C55" s="215" t="s">
        <v>203</v>
      </c>
      <c r="D55" s="220">
        <v>0</v>
      </c>
    </row>
    <row r="56" spans="2:4" x14ac:dyDescent="0.25">
      <c r="B56" s="93">
        <v>60060</v>
      </c>
      <c r="C56" s="215" t="s">
        <v>203</v>
      </c>
      <c r="D56" s="220">
        <v>500</v>
      </c>
    </row>
    <row r="57" spans="2:4" x14ac:dyDescent="0.25">
      <c r="B57" s="93">
        <v>60061</v>
      </c>
      <c r="C57" s="215" t="s">
        <v>203</v>
      </c>
      <c r="D57" s="220">
        <v>1000</v>
      </c>
    </row>
    <row r="58" spans="2:4" x14ac:dyDescent="0.25">
      <c r="B58" s="93">
        <v>60062</v>
      </c>
      <c r="C58" s="215" t="s">
        <v>203</v>
      </c>
      <c r="D58" s="220">
        <v>0</v>
      </c>
    </row>
    <row r="59" spans="2:4" x14ac:dyDescent="0.25">
      <c r="B59" s="93">
        <v>60064</v>
      </c>
      <c r="C59" s="215" t="s">
        <v>203</v>
      </c>
      <c r="D59" s="220">
        <v>0</v>
      </c>
    </row>
    <row r="60" spans="2:4" x14ac:dyDescent="0.25">
      <c r="B60" s="93">
        <v>60069</v>
      </c>
      <c r="C60" s="215" t="s">
        <v>204</v>
      </c>
      <c r="D60" s="220">
        <v>0</v>
      </c>
    </row>
    <row r="61" spans="2:4" x14ac:dyDescent="0.25">
      <c r="B61" s="93">
        <v>60075</v>
      </c>
      <c r="C61" s="215" t="s">
        <v>204</v>
      </c>
      <c r="D61" s="220">
        <v>500</v>
      </c>
    </row>
    <row r="62" spans="2:4" x14ac:dyDescent="0.25">
      <c r="B62" s="93">
        <v>60079</v>
      </c>
      <c r="C62" s="215" t="s">
        <v>204</v>
      </c>
      <c r="D62" s="220">
        <v>0</v>
      </c>
    </row>
    <row r="63" spans="2:4" x14ac:dyDescent="0.25">
      <c r="B63" s="93">
        <v>60083</v>
      </c>
      <c r="C63" s="215" t="s">
        <v>204</v>
      </c>
      <c r="D63" s="220">
        <v>0</v>
      </c>
    </row>
    <row r="64" spans="2:4" x14ac:dyDescent="0.25">
      <c r="B64" s="93">
        <v>60085</v>
      </c>
      <c r="C64" s="215" t="s">
        <v>203</v>
      </c>
      <c r="D64" s="220">
        <v>6636.05</v>
      </c>
    </row>
    <row r="65" spans="2:4" x14ac:dyDescent="0.25">
      <c r="B65" s="93">
        <v>60087</v>
      </c>
      <c r="C65" s="215" t="s">
        <v>203</v>
      </c>
      <c r="D65" s="220">
        <v>1000</v>
      </c>
    </row>
    <row r="66" spans="2:4" x14ac:dyDescent="0.25">
      <c r="B66" s="93">
        <v>60088</v>
      </c>
      <c r="C66" s="215" t="s">
        <v>203</v>
      </c>
      <c r="D66" s="220">
        <v>4850</v>
      </c>
    </row>
    <row r="67" spans="2:4" x14ac:dyDescent="0.25">
      <c r="B67" s="93">
        <v>60089</v>
      </c>
      <c r="C67" s="215" t="s">
        <v>203</v>
      </c>
      <c r="D67" s="220">
        <v>0</v>
      </c>
    </row>
    <row r="68" spans="2:4" x14ac:dyDescent="0.25">
      <c r="B68" s="93">
        <v>60093</v>
      </c>
      <c r="C68" s="215" t="s">
        <v>203</v>
      </c>
      <c r="D68" s="220">
        <v>0</v>
      </c>
    </row>
    <row r="69" spans="2:4" x14ac:dyDescent="0.25">
      <c r="B69" s="93">
        <v>60096</v>
      </c>
      <c r="C69" s="215" t="s">
        <v>203</v>
      </c>
      <c r="D69" s="220">
        <v>0</v>
      </c>
    </row>
    <row r="70" spans="2:4" x14ac:dyDescent="0.25">
      <c r="B70" s="93">
        <v>60099</v>
      </c>
      <c r="C70" s="215" t="s">
        <v>203</v>
      </c>
      <c r="D70" s="220">
        <v>486.2</v>
      </c>
    </row>
  </sheetData>
  <mergeCells count="8">
    <mergeCell ref="B37:K39"/>
    <mergeCell ref="C33:K33"/>
    <mergeCell ref="B5:K7"/>
    <mergeCell ref="B8:K8"/>
    <mergeCell ref="B29:K29"/>
    <mergeCell ref="C30:K30"/>
    <mergeCell ref="C31:K31"/>
    <mergeCell ref="C32:K32"/>
  </mergeCells>
  <conditionalFormatting sqref="D43:D70">
    <cfRule type="containsBlanks" dxfId="0" priority="2">
      <formula>LEN(TRIM(D43))=0</formula>
    </cfRule>
  </conditionalFormatting>
  <pageMargins left="0.7" right="0.7" top="0.75" bottom="0.75" header="0.3" footer="0.3"/>
  <pageSetup scale="31"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7D2E2-8F50-4BC9-8C0E-471358E9EEDC}">
  <sheetPr>
    <tabColor theme="7"/>
    <pageSetUpPr fitToPage="1"/>
  </sheetPr>
  <dimension ref="B1:V27"/>
  <sheetViews>
    <sheetView showGridLines="0" zoomScaleNormal="100" workbookViewId="0"/>
  </sheetViews>
  <sheetFormatPr defaultColWidth="11.19921875" defaultRowHeight="13.8" x14ac:dyDescent="0.25"/>
  <cols>
    <col min="1" max="1" width="3.19921875" customWidth="1"/>
    <col min="2" max="2" width="52" customWidth="1"/>
    <col min="3" max="17" width="15.69921875" customWidth="1"/>
    <col min="18" max="22" width="15.69921875" hidden="1" customWidth="1"/>
  </cols>
  <sheetData>
    <row r="1" spans="2:17" x14ac:dyDescent="0.25">
      <c r="B1" s="27" t="s">
        <v>0</v>
      </c>
      <c r="P1" s="30"/>
      <c r="Q1" s="30"/>
    </row>
    <row r="2" spans="2:17" x14ac:dyDescent="0.25">
      <c r="B2" s="27" t="s">
        <v>247</v>
      </c>
    </row>
    <row r="3" spans="2:17" ht="14.4" x14ac:dyDescent="0.3">
      <c r="B3" s="221" t="str">
        <f>RIGHT('1-NSG'!B3, 4)</f>
        <v>2025</v>
      </c>
    </row>
    <row r="4" spans="2:17" x14ac:dyDescent="0.25">
      <c r="B4" s="27"/>
    </row>
    <row r="5" spans="2:17" ht="13.95" customHeight="1" x14ac:dyDescent="0.25">
      <c r="B5" s="277" t="s">
        <v>248</v>
      </c>
      <c r="C5" s="277"/>
      <c r="D5" s="277"/>
      <c r="E5" s="277"/>
      <c r="F5" s="277"/>
      <c r="G5" s="277"/>
      <c r="H5" s="277"/>
      <c r="I5" s="277"/>
      <c r="J5" s="277"/>
      <c r="K5" s="277"/>
    </row>
    <row r="6" spans="2:17" x14ac:dyDescent="0.25">
      <c r="B6" s="277"/>
      <c r="C6" s="277"/>
      <c r="D6" s="277"/>
      <c r="E6" s="277"/>
      <c r="F6" s="277"/>
      <c r="G6" s="277"/>
      <c r="H6" s="277"/>
      <c r="I6" s="277"/>
      <c r="J6" s="277"/>
      <c r="K6" s="277"/>
    </row>
    <row r="7" spans="2:17" x14ac:dyDescent="0.25">
      <c r="B7" s="277"/>
      <c r="C7" s="277"/>
      <c r="D7" s="277"/>
      <c r="E7" s="277"/>
      <c r="F7" s="277"/>
      <c r="G7" s="277"/>
      <c r="H7" s="277"/>
      <c r="I7" s="277"/>
      <c r="J7" s="277"/>
      <c r="K7" s="277"/>
    </row>
    <row r="8" spans="2:17" x14ac:dyDescent="0.25">
      <c r="B8" s="30"/>
      <c r="C8" s="30"/>
      <c r="D8" s="30"/>
      <c r="E8" s="30"/>
      <c r="F8" s="30"/>
      <c r="G8" s="30"/>
      <c r="H8" s="30"/>
      <c r="I8" s="30"/>
      <c r="J8" s="30"/>
      <c r="K8" s="30"/>
    </row>
    <row r="9" spans="2:17" x14ac:dyDescent="0.25">
      <c r="B9" s="43" t="s">
        <v>249</v>
      </c>
      <c r="C9" s="44"/>
      <c r="D9" s="44"/>
      <c r="E9" s="44"/>
      <c r="F9" s="30"/>
      <c r="G9" s="30"/>
      <c r="H9" s="30"/>
      <c r="I9" s="30"/>
      <c r="J9" s="30"/>
      <c r="K9" s="30"/>
    </row>
    <row r="10" spans="2:17" x14ac:dyDescent="0.25">
      <c r="B10" s="43"/>
      <c r="C10" s="324" t="s">
        <v>249</v>
      </c>
      <c r="D10" s="325"/>
      <c r="E10" s="326"/>
      <c r="F10" s="30"/>
      <c r="G10" s="30"/>
      <c r="H10" s="30"/>
      <c r="I10" s="30"/>
      <c r="J10" s="30"/>
      <c r="K10" s="30"/>
    </row>
    <row r="11" spans="2:17" ht="27.6" x14ac:dyDescent="0.25">
      <c r="B11" s="190"/>
      <c r="C11" s="78" t="s">
        <v>250</v>
      </c>
      <c r="D11" s="78" t="s">
        <v>251</v>
      </c>
      <c r="E11" s="80" t="s">
        <v>252</v>
      </c>
      <c r="F11" s="30"/>
      <c r="G11" s="30"/>
      <c r="H11" s="30"/>
      <c r="I11" s="30"/>
      <c r="J11" s="30"/>
      <c r="K11" s="30"/>
    </row>
    <row r="12" spans="2:17" x14ac:dyDescent="0.25">
      <c r="B12" s="189" t="s">
        <v>253</v>
      </c>
      <c r="C12" s="198">
        <v>3</v>
      </c>
      <c r="D12" s="198">
        <v>6</v>
      </c>
      <c r="E12" s="198">
        <v>9</v>
      </c>
      <c r="F12" s="30"/>
      <c r="G12" s="30"/>
      <c r="H12" s="30"/>
      <c r="I12" s="30"/>
      <c r="J12" s="30"/>
      <c r="K12" s="30"/>
    </row>
    <row r="13" spans="2:17" x14ac:dyDescent="0.25">
      <c r="B13" s="189" t="s">
        <v>254</v>
      </c>
      <c r="C13" s="229"/>
      <c r="D13" s="230"/>
      <c r="E13" s="230"/>
      <c r="F13" s="30"/>
      <c r="G13" s="30"/>
      <c r="H13" s="30"/>
      <c r="I13" s="30"/>
      <c r="J13" s="30"/>
      <c r="K13" s="30"/>
    </row>
    <row r="14" spans="2:17" x14ac:dyDescent="0.25">
      <c r="B14" s="189" t="s">
        <v>255</v>
      </c>
      <c r="C14" s="198">
        <v>0</v>
      </c>
      <c r="D14" s="198">
        <v>0</v>
      </c>
      <c r="E14" s="198">
        <v>0</v>
      </c>
      <c r="F14" s="30"/>
      <c r="G14" s="30"/>
      <c r="H14" s="30"/>
      <c r="I14" s="30"/>
      <c r="J14" s="30"/>
      <c r="K14" s="30"/>
    </row>
    <row r="15" spans="2:17" x14ac:dyDescent="0.25">
      <c r="B15" s="189" t="s">
        <v>256</v>
      </c>
      <c r="C15" s="229"/>
      <c r="D15" s="230"/>
      <c r="E15" s="230"/>
      <c r="F15" s="30"/>
      <c r="G15" s="30"/>
      <c r="H15" s="30"/>
      <c r="I15" s="30"/>
      <c r="J15" s="30"/>
      <c r="K15" s="30"/>
    </row>
    <row r="16" spans="2:17" x14ac:dyDescent="0.25">
      <c r="B16" s="189" t="s">
        <v>257</v>
      </c>
      <c r="C16" s="198">
        <v>0</v>
      </c>
      <c r="D16" s="198">
        <v>0</v>
      </c>
      <c r="E16" s="198">
        <v>0</v>
      </c>
      <c r="F16" s="30"/>
      <c r="G16" s="30"/>
      <c r="H16" s="30"/>
      <c r="I16" s="30"/>
      <c r="J16" s="30"/>
      <c r="K16" s="30"/>
    </row>
    <row r="17" spans="2:11" x14ac:dyDescent="0.25">
      <c r="B17" s="321" t="s">
        <v>295</v>
      </c>
      <c r="C17" s="322"/>
      <c r="D17" s="323"/>
      <c r="E17" s="234">
        <v>12</v>
      </c>
      <c r="F17" s="30"/>
      <c r="G17" s="30"/>
      <c r="H17" s="30"/>
      <c r="I17" s="30"/>
      <c r="J17" s="30"/>
      <c r="K17" s="30"/>
    </row>
    <row r="18" spans="2:11" x14ac:dyDescent="0.25">
      <c r="B18" s="222"/>
      <c r="C18" s="30"/>
      <c r="D18" s="30"/>
      <c r="E18" s="30"/>
      <c r="F18" s="30"/>
      <c r="G18" s="30"/>
      <c r="H18" s="30"/>
      <c r="I18" s="30"/>
      <c r="J18" s="30"/>
      <c r="K18" s="30"/>
    </row>
    <row r="19" spans="2:11" x14ac:dyDescent="0.25">
      <c r="B19" s="43" t="s">
        <v>258</v>
      </c>
      <c r="C19" s="44"/>
      <c r="D19" s="44"/>
      <c r="E19" s="44"/>
      <c r="F19" s="30"/>
      <c r="G19" s="30"/>
      <c r="H19" s="30"/>
      <c r="I19" s="30"/>
      <c r="J19" s="30"/>
      <c r="K19" s="30"/>
    </row>
    <row r="20" spans="2:11" x14ac:dyDescent="0.25">
      <c r="B20" s="43"/>
      <c r="C20" s="324" t="s">
        <v>259</v>
      </c>
      <c r="D20" s="325"/>
      <c r="E20" s="326"/>
      <c r="F20" s="324" t="s">
        <v>260</v>
      </c>
      <c r="G20" s="325"/>
      <c r="H20" s="326"/>
      <c r="I20" s="324" t="s">
        <v>261</v>
      </c>
      <c r="J20" s="325"/>
      <c r="K20" s="326"/>
    </row>
    <row r="21" spans="2:11" ht="55.2" x14ac:dyDescent="0.25">
      <c r="B21" s="190"/>
      <c r="C21" s="78" t="s">
        <v>262</v>
      </c>
      <c r="D21" s="78" t="s">
        <v>263</v>
      </c>
      <c r="E21" s="80" t="s">
        <v>264</v>
      </c>
      <c r="F21" s="78" t="s">
        <v>262</v>
      </c>
      <c r="G21" s="78" t="s">
        <v>263</v>
      </c>
      <c r="H21" s="80" t="s">
        <v>264</v>
      </c>
      <c r="I21" s="78" t="s">
        <v>262</v>
      </c>
      <c r="J21" s="78" t="s">
        <v>263</v>
      </c>
      <c r="K21" s="80" t="s">
        <v>264</v>
      </c>
    </row>
    <row r="22" spans="2:11" x14ac:dyDescent="0.25">
      <c r="B22" s="189" t="s">
        <v>253</v>
      </c>
      <c r="C22" s="223">
        <v>0.18316953169926928</v>
      </c>
      <c r="D22" s="223">
        <v>0</v>
      </c>
      <c r="E22" s="223">
        <v>0.11868330018001293</v>
      </c>
      <c r="F22" s="223">
        <v>2.1728992766541198E-2</v>
      </c>
      <c r="G22" s="223">
        <v>1.5862202722947037E-3</v>
      </c>
      <c r="H22" s="223">
        <v>1.4637575987487052E-2</v>
      </c>
      <c r="I22" s="223">
        <v>0.20489852446581044</v>
      </c>
      <c r="J22" s="223">
        <v>1.5862202722947037E-3</v>
      </c>
      <c r="K22" s="223">
        <v>0.13332087616749996</v>
      </c>
    </row>
    <row r="23" spans="2:11" x14ac:dyDescent="0.25">
      <c r="B23" s="189" t="s">
        <v>254</v>
      </c>
      <c r="C23" s="231"/>
      <c r="D23" s="232"/>
      <c r="E23" s="233"/>
      <c r="F23" s="231"/>
      <c r="G23" s="232"/>
      <c r="H23" s="233"/>
      <c r="I23" s="231"/>
      <c r="J23" s="232"/>
      <c r="K23" s="233"/>
    </row>
    <row r="24" spans="2:11" x14ac:dyDescent="0.25">
      <c r="B24" s="189" t="s">
        <v>255</v>
      </c>
      <c r="C24" s="223">
        <v>0</v>
      </c>
      <c r="D24" s="223">
        <v>0</v>
      </c>
      <c r="E24" s="223">
        <v>0</v>
      </c>
      <c r="F24" s="223">
        <v>0</v>
      </c>
      <c r="G24" s="223">
        <v>0</v>
      </c>
      <c r="H24" s="223">
        <v>0</v>
      </c>
      <c r="I24" s="223">
        <v>0</v>
      </c>
      <c r="J24" s="223">
        <v>0</v>
      </c>
      <c r="K24" s="223">
        <v>0</v>
      </c>
    </row>
    <row r="25" spans="2:11" x14ac:dyDescent="0.25">
      <c r="B25" s="189" t="s">
        <v>256</v>
      </c>
      <c r="C25" s="231"/>
      <c r="D25" s="232"/>
      <c r="E25" s="233"/>
      <c r="F25" s="231"/>
      <c r="G25" s="232"/>
      <c r="H25" s="233"/>
      <c r="I25" s="231"/>
      <c r="J25" s="232"/>
      <c r="K25" s="233"/>
    </row>
    <row r="26" spans="2:11" x14ac:dyDescent="0.25">
      <c r="B26" s="189" t="s">
        <v>257</v>
      </c>
      <c r="C26" s="223">
        <v>0</v>
      </c>
      <c r="D26" s="223">
        <v>0</v>
      </c>
      <c r="E26" s="223">
        <v>0</v>
      </c>
      <c r="F26" s="223">
        <v>0</v>
      </c>
      <c r="G26" s="223">
        <v>0</v>
      </c>
      <c r="H26" s="223">
        <v>0</v>
      </c>
      <c r="I26" s="223">
        <v>0</v>
      </c>
      <c r="J26" s="223">
        <v>0</v>
      </c>
      <c r="K26" s="223">
        <v>0</v>
      </c>
    </row>
    <row r="27" spans="2:11" x14ac:dyDescent="0.25">
      <c r="B27" s="321" t="s">
        <v>295</v>
      </c>
      <c r="C27" s="322"/>
      <c r="D27" s="322"/>
      <c r="E27" s="322"/>
      <c r="F27" s="322"/>
      <c r="G27" s="322"/>
      <c r="H27" s="323"/>
      <c r="I27" s="235">
        <v>0.24692005109622725</v>
      </c>
      <c r="J27" s="235">
        <v>3.8089698706039433E-2</v>
      </c>
      <c r="K27" s="235">
        <v>0.17339973181850282</v>
      </c>
    </row>
  </sheetData>
  <mergeCells count="7">
    <mergeCell ref="B27:H27"/>
    <mergeCell ref="B5:K7"/>
    <mergeCell ref="C10:E10"/>
    <mergeCell ref="C20:E20"/>
    <mergeCell ref="F20:H20"/>
    <mergeCell ref="I20:K20"/>
    <mergeCell ref="B17:D17"/>
  </mergeCells>
  <pageMargins left="0.7" right="0.7" top="0.75" bottom="0.75" header="0.3" footer="0.3"/>
  <pageSetup scale="31"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1A79C785230549BC0F65448038A532" ma:contentTypeVersion="1" ma:contentTypeDescription="Create a new document." ma:contentTypeScope="" ma:versionID="f9dac921ca44c912c1c013149524620c">
  <xsd:schema xmlns:xsd="http://www.w3.org/2001/XMLSchema" xmlns:xs="http://www.w3.org/2001/XMLSchema" xmlns:p="http://schemas.microsoft.com/office/2006/metadata/properties" xmlns:ns2="da57dbde-6dd3-4e1f-81a9-bf8187c43d57" targetNamespace="http://schemas.microsoft.com/office/2006/metadata/properties" ma:root="true" ma:fieldsID="26f1631b7111e74b1941a1e651ade12e" ns2:_="">
    <xsd:import namespace="da57dbde-6dd3-4e1f-81a9-bf8187c43d5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57dbde-6dd3-4e1f-81a9-bf8187c43d5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49CE3A-26ED-41A4-9C42-848B7E067A84}">
  <ds:schemaRefs>
    <ds:schemaRef ds:uri="http://schemas.microsoft.com/sharepoint/v3/contenttype/forms"/>
  </ds:schemaRefs>
</ds:datastoreItem>
</file>

<file path=customXml/itemProps2.xml><?xml version="1.0" encoding="utf-8"?>
<ds:datastoreItem xmlns:ds="http://schemas.openxmlformats.org/officeDocument/2006/customXml" ds:itemID="{DDE35534-6E92-4184-BE20-4F75BD98DCD0}"/>
</file>

<file path=customXml/itemProps3.xml><?xml version="1.0" encoding="utf-8"?>
<ds:datastoreItem xmlns:ds="http://schemas.openxmlformats.org/officeDocument/2006/customXml" ds:itemID="{AA7CD1E2-8A36-46EA-884B-CB0CFD6A02A8}">
  <ds:schemaRefs>
    <ds:schemaRef ds:uri="http://schemas.microsoft.com/office/infopath/2007/PartnerControls"/>
    <ds:schemaRef ds:uri="b9f302bb-887f-4985-9b7b-bb8d76ba7726"/>
    <ds:schemaRef ds:uri="http://schemas.openxmlformats.org/package/2006/metadata/core-properties"/>
    <ds:schemaRef ds:uri="http://purl.org/dc/terms/"/>
    <ds:schemaRef ds:uri="http://purl.org/dc/elements/1.1/"/>
    <ds:schemaRef ds:uri="16ee2607-0efc-40d3-a690-b2770d6a8267"/>
    <ds:schemaRef ds:uri="http://schemas.microsoft.com/office/2006/documentManagement/types"/>
    <ds:schemaRef ds:uri="http://schemas.microsoft.com/office/2006/metadata/properties"/>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1-NSG</vt:lpstr>
      <vt:lpstr>2-NSG</vt:lpstr>
      <vt:lpstr>3- NSG</vt:lpstr>
      <vt:lpstr>4- Other NSG</vt:lpstr>
      <vt:lpstr>6 - Historical Costs NSG</vt:lpstr>
      <vt:lpstr>7 - Historical IQ MF Partcptn</vt:lpstr>
      <vt:lpstr>8 - Historical IQ Prt &amp; Mtrls</vt:lpstr>
      <vt:lpstr>9 - H&amp;S</vt:lpstr>
      <vt:lpstr>10 - Diverse Contracting</vt:lpstr>
      <vt:lpstr>'7 - Historical IQ MF Partcptn'!Print_Area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Selena Worster Walde;aallenstein@ertheenergysolutions.com</dc:creator>
  <cp:keywords/>
  <dc:description/>
  <cp:lastModifiedBy>Anna Allenstein</cp:lastModifiedBy>
  <cp:revision/>
  <dcterms:created xsi:type="dcterms:W3CDTF">2022-04-29T20:13:26Z</dcterms:created>
  <dcterms:modified xsi:type="dcterms:W3CDTF">2025-08-04T15:15:27Z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0x010100871A79C785230549BC0F65448038A532</vt:lpwstr>
  </property>
  <property fmtid="{D5CDD505-2E9C-101B-9397-08002B2CF9AE}" pid="3" name="MediaServiceImageTags">
    <vt:lpwstr/>
  </property>
</Properties>
</file>