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https://netorgft4117119-my.sharepoint.com/personal/celia_celiajohnsonconsulting_com/Documents/IL SAG Website/SAG Website- Utility Reports/Peoples Gas - North Shore Gas/2022/"/>
    </mc:Choice>
  </mc:AlternateContent>
  <xr:revisionPtr revIDLastSave="0" documentId="8_{280DBE60-5203-485B-B43E-5252B0EAD8C2}" xr6:coauthVersionLast="47" xr6:coauthVersionMax="47" xr10:uidLastSave="{00000000-0000-0000-0000-000000000000}"/>
  <bookViews>
    <workbookView xWindow="28680" yWindow="-120" windowWidth="29040" windowHeight="15840" xr2:uid="{742C41C0-E1DF-B948-8A27-86F9C3D09A6A}"/>
  </bookViews>
  <sheets>
    <sheet name="1-NSG" sheetId="1" r:id="rId1"/>
    <sheet name="2-NSG" sheetId="2" r:id="rId2"/>
    <sheet name="3- NSG" sheetId="3" r:id="rId3"/>
    <sheet name="4- Other NSG" sheetId="4" r:id="rId4"/>
    <sheet name="6 - Historical Costs NSG" sheetId="5" r:id="rId5"/>
    <sheet name="7 - Historical IQ MF Partcptn" sheetId="6"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0" localSheetId="2">#REF!</definedName>
    <definedName name="\0">#REF!</definedName>
    <definedName name="\B" localSheetId="2">#REF!</definedName>
    <definedName name="\B">#REF!</definedName>
    <definedName name="\I" localSheetId="2">#REF!</definedName>
    <definedName name="\I">#REF!</definedName>
    <definedName name="\J" localSheetId="2">#REF!</definedName>
    <definedName name="\J">#REF!</definedName>
    <definedName name="\M" localSheetId="2">#REF!</definedName>
    <definedName name="\M">#REF!</definedName>
    <definedName name="\P" localSheetId="2">#REF!</definedName>
    <definedName name="\P">#REF!</definedName>
    <definedName name="\Q" localSheetId="2">#REF!</definedName>
    <definedName name="\Q">#REF!</definedName>
    <definedName name="\R" localSheetId="2">#REF!</definedName>
    <definedName name="\R">#REF!</definedName>
    <definedName name="\S" localSheetId="2">'[1]Ptnr Returns'!#REF!</definedName>
    <definedName name="\S">'[1]Ptnr Returns'!#REF!</definedName>
    <definedName name="\T" localSheetId="2">#REF!</definedName>
    <definedName name="\T">#REF!</definedName>
    <definedName name="\V" localSheetId="2">#REF!</definedName>
    <definedName name="\V">#REF!</definedName>
    <definedName name="\X" localSheetId="2">#REF!</definedName>
    <definedName name="\X">#REF!</definedName>
    <definedName name="\Y" localSheetId="2">#REF!</definedName>
    <definedName name="\Y">#REF!</definedName>
    <definedName name="__123Graph_A" localSheetId="2" hidden="1">'[1]Ptnr Returns'!#REF!</definedName>
    <definedName name="__123Graph_A" hidden="1">'[1]Ptnr Returns'!#REF!</definedName>
    <definedName name="__123Graph_B" localSheetId="2" hidden="1">'[2]Forecast Fuel'!#REF!</definedName>
    <definedName name="__123Graph_B" hidden="1">'[2]Forecast Fuel'!#REF!</definedName>
    <definedName name="__DEP1" localSheetId="2">#REF!</definedName>
    <definedName name="__DEP1">#REF!</definedName>
    <definedName name="__DEP10" localSheetId="2">#REF!</definedName>
    <definedName name="__DEP10">#REF!</definedName>
    <definedName name="__DEP11" localSheetId="2">#REF!</definedName>
    <definedName name="__DEP11">#REF!</definedName>
    <definedName name="__DEP12" localSheetId="2">#REF!</definedName>
    <definedName name="__DEP12">#REF!</definedName>
    <definedName name="__DEP13" localSheetId="2">#REF!</definedName>
    <definedName name="__DEP13">#REF!</definedName>
    <definedName name="__DEP14" localSheetId="2">#REF!</definedName>
    <definedName name="__DEP14">#REF!</definedName>
    <definedName name="__DEP15" localSheetId="2">#REF!</definedName>
    <definedName name="__DEP15">#REF!</definedName>
    <definedName name="__DEP16" localSheetId="2">#REF!</definedName>
    <definedName name="__DEP16">#REF!</definedName>
    <definedName name="__DEP17" localSheetId="2">#REF!</definedName>
    <definedName name="__DEP17">#REF!</definedName>
    <definedName name="__DEP18" localSheetId="2">#REF!</definedName>
    <definedName name="__DEP18">#REF!</definedName>
    <definedName name="__DEP19" localSheetId="2">#REF!</definedName>
    <definedName name="__DEP19">#REF!</definedName>
    <definedName name="__DEP2" localSheetId="2">#REF!</definedName>
    <definedName name="__DEP2">#REF!</definedName>
    <definedName name="__DEP20" localSheetId="2">#REF!</definedName>
    <definedName name="__DEP20">#REF!</definedName>
    <definedName name="__DEP21" localSheetId="2">#REF!</definedName>
    <definedName name="__DEP21">#REF!</definedName>
    <definedName name="__DEP22" localSheetId="2">#REF!</definedName>
    <definedName name="__DEP22">#REF!</definedName>
    <definedName name="__DEP23" localSheetId="2">#REF!</definedName>
    <definedName name="__DEP23">#REF!</definedName>
    <definedName name="__DEP24" localSheetId="2">#REF!</definedName>
    <definedName name="__DEP24">#REF!</definedName>
    <definedName name="__DEP25" localSheetId="2">#REF!</definedName>
    <definedName name="__DEP25">#REF!</definedName>
    <definedName name="__DEP26" localSheetId="2">#REF!</definedName>
    <definedName name="__DEP26">#REF!</definedName>
    <definedName name="__DEP27" localSheetId="2">#REF!</definedName>
    <definedName name="__DEP27">#REF!</definedName>
    <definedName name="__DEP28" localSheetId="2">#REF!</definedName>
    <definedName name="__DEP28">#REF!</definedName>
    <definedName name="__DEP29" localSheetId="2">#REF!</definedName>
    <definedName name="__DEP29">#REF!</definedName>
    <definedName name="__DEP3" localSheetId="2">#REF!</definedName>
    <definedName name="__DEP3">#REF!</definedName>
    <definedName name="__DEP30" localSheetId="2">#REF!</definedName>
    <definedName name="__DEP30">#REF!</definedName>
    <definedName name="__DEP31" localSheetId="2">#REF!</definedName>
    <definedName name="__DEP31">#REF!</definedName>
    <definedName name="__DEP32" localSheetId="2">#REF!</definedName>
    <definedName name="__DEP32">#REF!</definedName>
    <definedName name="__DEP33" localSheetId="2">#REF!</definedName>
    <definedName name="__DEP33">#REF!</definedName>
    <definedName name="__DEP34" localSheetId="2">#REF!</definedName>
    <definedName name="__DEP34">#REF!</definedName>
    <definedName name="__DEP35" localSheetId="2">#REF!</definedName>
    <definedName name="__DEP35">#REF!</definedName>
    <definedName name="__DEP36" localSheetId="2">#REF!</definedName>
    <definedName name="__DEP36">#REF!</definedName>
    <definedName name="__DEP37" localSheetId="2">#REF!</definedName>
    <definedName name="__DEP37">#REF!</definedName>
    <definedName name="__DEP38" localSheetId="2">#REF!</definedName>
    <definedName name="__DEP38">#REF!</definedName>
    <definedName name="__DEP39" localSheetId="2">#REF!</definedName>
    <definedName name="__DEP39">#REF!</definedName>
    <definedName name="__DEP4" localSheetId="2">#REF!</definedName>
    <definedName name="__DEP4">#REF!</definedName>
    <definedName name="__DEP40" localSheetId="2">#REF!</definedName>
    <definedName name="__DEP40">#REF!</definedName>
    <definedName name="__DEP41" localSheetId="2">#REF!</definedName>
    <definedName name="__DEP41">#REF!</definedName>
    <definedName name="__DEP5" localSheetId="2">#REF!</definedName>
    <definedName name="__DEP5">#REF!</definedName>
    <definedName name="__DEP6" localSheetId="2">#REF!</definedName>
    <definedName name="__DEP6">#REF!</definedName>
    <definedName name="__DEP7" localSheetId="2">#REF!</definedName>
    <definedName name="__DEP7">#REF!</definedName>
    <definedName name="__DEP8" localSheetId="2">#REF!</definedName>
    <definedName name="__DEP8">#REF!</definedName>
    <definedName name="__DEP9" localSheetId="2">#REF!</definedName>
    <definedName name="__DEP9">#REF!</definedName>
    <definedName name="__ROI2" localSheetId="2">#REF!</definedName>
    <definedName name="__ROI2">#REF!</definedName>
    <definedName name="__TX1" localSheetId="2">#REF!</definedName>
    <definedName name="__TX1">#REF!</definedName>
    <definedName name="__TX2" localSheetId="2">#REF!</definedName>
    <definedName name="__TX2">#REF!</definedName>
    <definedName name="_10_9_BT_DECEMB" localSheetId="2">#REF!</definedName>
    <definedName name="_10_9_BT_DECEMB">#REF!</definedName>
    <definedName name="_10_9_BT_FEBRUA" localSheetId="2">#REF!</definedName>
    <definedName name="_10_9_BT_FEBRUA">#REF!</definedName>
    <definedName name="_10_9_BT_NOVEMB" localSheetId="2">#REF!</definedName>
    <definedName name="_10_9_BT_NOVEMB">#REF!</definedName>
    <definedName name="_10_9_BT_SEPTEM" localSheetId="2">#REF!</definedName>
    <definedName name="_10_9_BT_SEPTEM">#REF!</definedName>
    <definedName name="_10_9_BTU_ANNUA" localSheetId="2">#REF!</definedName>
    <definedName name="_10_9_BTU_ANNUA">#REF!</definedName>
    <definedName name="_10_9_BTU_APRIL" localSheetId="2">#REF!</definedName>
    <definedName name="_10_9_BTU_APRIL">#REF!</definedName>
    <definedName name="_10_9_BTU_AUGUS" localSheetId="2">#REF!</definedName>
    <definedName name="_10_9_BTU_AUGUS">#REF!</definedName>
    <definedName name="_10_9_BTU_JANUA" localSheetId="2">#REF!</definedName>
    <definedName name="_10_9_BTU_JANUA">#REF!</definedName>
    <definedName name="_10_9_BTU_JULY" localSheetId="2">#REF!</definedName>
    <definedName name="_10_9_BTU_JULY">#REF!</definedName>
    <definedName name="_10_9_BTU_JUNE" localSheetId="2">#REF!</definedName>
    <definedName name="_10_9_BTU_JUNE">#REF!</definedName>
    <definedName name="_10_9_BTU_MARCH" localSheetId="2">#REF!</definedName>
    <definedName name="_10_9_BTU_MARCH">#REF!</definedName>
    <definedName name="_10_9_BTU_MAY" localSheetId="2">#REF!</definedName>
    <definedName name="_10_9_BTU_MAY">#REF!</definedName>
    <definedName name="_10_9_BTU_OCTOB" localSheetId="2">#REF!</definedName>
    <definedName name="_10_9_BTU_OCTOB">#REF!</definedName>
    <definedName name="_4C4" localSheetId="2">#REF!</definedName>
    <definedName name="_4C4">#REF!</definedName>
    <definedName name="_4C5" localSheetId="2">#REF!</definedName>
    <definedName name="_4C5">#REF!</definedName>
    <definedName name="_FMA1" localSheetId="2">#REF!</definedName>
    <definedName name="_FMA1">#REF!</definedName>
    <definedName name="_FMA2" localSheetId="2">#REF!</definedName>
    <definedName name="_FMA2">#REF!</definedName>
    <definedName name="_GHV1">[3]Inputs!$D$277</definedName>
    <definedName name="_IDC20" localSheetId="2">#REF!</definedName>
    <definedName name="_IDC20">#REF!</definedName>
    <definedName name="_IDC32" localSheetId="2">#REF!</definedName>
    <definedName name="_IDC32">#REF!</definedName>
    <definedName name="_INC10" localSheetId="2">#REF!</definedName>
    <definedName name="_INC10">#REF!</definedName>
    <definedName name="_INC20" localSheetId="2">#REF!</definedName>
    <definedName name="_INC20">#REF!</definedName>
    <definedName name="_INC30" localSheetId="2">#REF!</definedName>
    <definedName name="_INC30">#REF!</definedName>
    <definedName name="_IRV1" localSheetId="2">#REF!</definedName>
    <definedName name="_IRV1">#REF!</definedName>
    <definedName name="_IRV2" localSheetId="2">#REF!</definedName>
    <definedName name="_IRV2">#REF!</definedName>
    <definedName name="_IRV3" localSheetId="2">#REF!</definedName>
    <definedName name="_IRV3">#REF!</definedName>
    <definedName name="_Key1" localSheetId="2" hidden="1">#REF!</definedName>
    <definedName name="_Key1" hidden="1">#REF!</definedName>
    <definedName name="_Key2" localSheetId="2" hidden="1">#REF!</definedName>
    <definedName name="_Key2" hidden="1">#REF!</definedName>
    <definedName name="_lp1">'[4]Case2 (50-50) $1.185'!$A$14:$O$47</definedName>
    <definedName name="_NAV1" localSheetId="2">#REF!</definedName>
    <definedName name="_NAV1">#REF!</definedName>
    <definedName name="_NAV2" localSheetId="2">#REF!</definedName>
    <definedName name="_NAV2">#REF!</definedName>
    <definedName name="_NAV3" localSheetId="2">#REF!</definedName>
    <definedName name="_NAV3">#REF!</definedName>
    <definedName name="_Order1" hidden="1">0</definedName>
    <definedName name="_Order2" hidden="1">255</definedName>
    <definedName name="_REV15" localSheetId="2">#REF!</definedName>
    <definedName name="_REV15">#REF!</definedName>
    <definedName name="_REV30" localSheetId="2">#REF!</definedName>
    <definedName name="_REV30">#REF!</definedName>
    <definedName name="_RG2" localSheetId="2">#REF!</definedName>
    <definedName name="_RG2">#REF!</definedName>
    <definedName name="_ROI2" localSheetId="2">#REF!</definedName>
    <definedName name="_ROI2">#REF!</definedName>
    <definedName name="_SJ1" localSheetId="2">#REF!</definedName>
    <definedName name="_SJ1">#REF!</definedName>
    <definedName name="_SJ2" localSheetId="2">#REF!</definedName>
    <definedName name="_SJ2">#REF!</definedName>
    <definedName name="_Sort" localSheetId="2" hidden="1">#REF!</definedName>
    <definedName name="_Sort" hidden="1">#REF!</definedName>
    <definedName name="_SPV1" localSheetId="2">#REF!</definedName>
    <definedName name="_SPV1">#REF!</definedName>
    <definedName name="_SPV2" localSheetId="2">#REF!</definedName>
    <definedName name="_SPV2">#REF!</definedName>
    <definedName name="a" localSheetId="2">#REF!</definedName>
    <definedName name="a">#REF!</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D" localSheetId="2">#REF!</definedName>
    <definedName name="AD">#REF!</definedName>
    <definedName name="AD_2" localSheetId="2">#REF!</definedName>
    <definedName name="AD_2">#REF!</definedName>
    <definedName name="adsf" localSheetId="2" hidden="1">#REF!</definedName>
    <definedName name="adsf" hidden="1">#REF!</definedName>
    <definedName name="APRDATA?" localSheetId="2">#REF!</definedName>
    <definedName name="APRDATA?">#REF!</definedName>
    <definedName name="AUGDATA?" localSheetId="2">#REF!</definedName>
    <definedName name="AUGDATA?">#REF!</definedName>
    <definedName name="AUTOPRINT_1" localSheetId="2">#REF!</definedName>
    <definedName name="AUTOPRINT_1">#REF!</definedName>
    <definedName name="AUTOPRINT_2" localSheetId="2">#REF!</definedName>
    <definedName name="AUTOPRINT_2">#REF!</definedName>
    <definedName name="Availability_Factor">[3]Inputs!$C$235</definedName>
    <definedName name="AVERGE" localSheetId="2">#REF!</definedName>
    <definedName name="AVERGE">#REF!</definedName>
    <definedName name="Bank_Financing">[5]RockGen!$AB$20</definedName>
    <definedName name="BASIS_YEAR" localSheetId="2">#REF!</definedName>
    <definedName name="BASIS_YEAR">#REF!</definedName>
    <definedName name="BKBASIS" localSheetId="2">#REF!</definedName>
    <definedName name="BKBASIS">#REF!</definedName>
    <definedName name="BKLF" localSheetId="2">#REF!</definedName>
    <definedName name="BKLF">#REF!</definedName>
    <definedName name="Bond_Financing">[5]RockGen!$AB$20</definedName>
    <definedName name="BondTakeoutYN">[3]Inputs!$D$80</definedName>
    <definedName name="BondTakeoutYN_bis" localSheetId="2">#REF!</definedName>
    <definedName name="BondTakeoutYN_bis">#REF!</definedName>
    <definedName name="BR" localSheetId="2">#REF!</definedName>
    <definedName name="BR">#REF!</definedName>
    <definedName name="BR_2" localSheetId="2">#REF!</definedName>
    <definedName name="BR_2">#REF!</definedName>
    <definedName name="Brazilian_CPI_Index">[6]Assumptions!$E$198:$AH$198</definedName>
    <definedName name="Breakeven_point" localSheetId="2">#REF!</definedName>
    <definedName name="Breakeven_point">#REF!</definedName>
    <definedName name="BS_10" localSheetId="2">#REF!</definedName>
    <definedName name="BS_10">#REF!</definedName>
    <definedName name="BS_20" localSheetId="2">#REF!</definedName>
    <definedName name="BS_20">#REF!</definedName>
    <definedName name="BS_30" localSheetId="2">#REF!</definedName>
    <definedName name="BS_30">#REF!</definedName>
    <definedName name="BUDGET_YEAR" localSheetId="2">#REF!</definedName>
    <definedName name="BUDGET_YEAR">#REF!</definedName>
    <definedName name="BuyInDate" localSheetId="2">#REF!</definedName>
    <definedName name="BuyInDate">#REF!</definedName>
    <definedName name="BV" localSheetId="2">#REF!</definedName>
    <definedName name="BV">#REF!</definedName>
    <definedName name="BV_2" localSheetId="2">#REF!</definedName>
    <definedName name="BV_2">#REF!</definedName>
    <definedName name="C_I_PRI" localSheetId="2">#REF!</definedName>
    <definedName name="C_I_PRI">#REF!</definedName>
    <definedName name="C_I_SEC" localSheetId="2">#REF!</definedName>
    <definedName name="C_I_SEC">#REF!</definedName>
    <definedName name="C_IPRI" localSheetId="2">#REF!</definedName>
    <definedName name="C_IPRI">#REF!</definedName>
    <definedName name="c_isec" localSheetId="2">#REF!</definedName>
    <definedName name="c_isec">#REF!</definedName>
    <definedName name="CADS" localSheetId="2">#REF!</definedName>
    <definedName name="CADS">#REF!</definedName>
    <definedName name="carville_case" localSheetId="2">[7]Inputs!#REF!</definedName>
    <definedName name="carville_case">[7]Inputs!#REF!</definedName>
    <definedName name="case" localSheetId="2">#REF!</definedName>
    <definedName name="case">#REF!</definedName>
    <definedName name="CATEGORY_HEADER" localSheetId="2">#REF!</definedName>
    <definedName name="CATEGORY_HEADER">#REF!</definedName>
    <definedName name="CC" localSheetId="2">#REF!</definedName>
    <definedName name="CC">#REF!</definedName>
    <definedName name="CC_2" localSheetId="2">#REF!</definedName>
    <definedName name="CC_2">#REF!</definedName>
    <definedName name="CF_10" localSheetId="2">#REF!</definedName>
    <definedName name="CF_10">#REF!</definedName>
    <definedName name="CF_20" localSheetId="2">#REF!</definedName>
    <definedName name="CF_20">#REF!</definedName>
    <definedName name="CF_30" localSheetId="2">#REF!</definedName>
    <definedName name="CF_30">#REF!</definedName>
    <definedName name="CF_LeasePmt">[8]Inputs1!$D$314</definedName>
    <definedName name="CH_LeasePmt">[8]Inputs1!$C$314</definedName>
    <definedName name="CHANGE" localSheetId="2">#REF!</definedName>
    <definedName name="CHANGE">#REF!</definedName>
    <definedName name="COMGENLIAB" localSheetId="2">#REF!</definedName>
    <definedName name="COMGENLIAB">#REF!</definedName>
    <definedName name="COMM_L_MONTHS" localSheetId="2">#REF!</definedName>
    <definedName name="COMM_L_MONTHS">#REF!</definedName>
    <definedName name="CommFee3rdParty" localSheetId="2">#REF!</definedName>
    <definedName name="CommFee3rdParty">#REF!</definedName>
    <definedName name="Company_name" localSheetId="2">#REF!</definedName>
    <definedName name="Company_name">#REF!</definedName>
    <definedName name="ComProg" localSheetId="2">'[9]Program Screening'!#REF!</definedName>
    <definedName name="ComProg">'[9]Program Screening'!#REF!</definedName>
    <definedName name="COST15" localSheetId="2">#REF!</definedName>
    <definedName name="COST15">#REF!</definedName>
    <definedName name="COST30" localSheetId="2">#REF!</definedName>
    <definedName name="COST30">#REF!</definedName>
    <definedName name="CPI">[3]Inputs!$C$21</definedName>
    <definedName name="CRATE" localSheetId="2">#REF!</definedName>
    <definedName name="CRATE">#REF!</definedName>
    <definedName name="CSHARE" localSheetId="2">#REF!</definedName>
    <definedName name="CSHARE">#REF!</definedName>
    <definedName name="CURVE" localSheetId="2">#REF!</definedName>
    <definedName name="CURVE">#REF!</definedName>
    <definedName name="CV" localSheetId="2">#REF!</definedName>
    <definedName name="CV">#REF!</definedName>
    <definedName name="CV_2" localSheetId="2">#REF!</definedName>
    <definedName name="CV_2">#REF!</definedName>
    <definedName name="D" localSheetId="2">#REF!</definedName>
    <definedName name="D">#REF!</definedName>
    <definedName name="daf" localSheetId="2">#REF!</definedName>
    <definedName name="daf">#REF!</definedName>
    <definedName name="DATA_01" localSheetId="2" hidden="1">#REF!</definedName>
    <definedName name="DATA_01" hidden="1">#REF!</definedName>
    <definedName name="DATA_02" localSheetId="2" hidden="1">#REF!</definedName>
    <definedName name="DATA_02" hidden="1">#REF!</definedName>
    <definedName name="DATA_03" localSheetId="2" hidden="1">#REF!</definedName>
    <definedName name="DATA_03" hidden="1">#REF!</definedName>
    <definedName name="DATA_04" localSheetId="2" hidden="1">#REF!</definedName>
    <definedName name="DATA_04" hidden="1">#REF!</definedName>
    <definedName name="DATA_05" localSheetId="2" hidden="1">#REF!</definedName>
    <definedName name="DATA_05" hidden="1">#REF!</definedName>
    <definedName name="DATA_06" localSheetId="2" hidden="1">#REF!</definedName>
    <definedName name="DATA_06" hidden="1">#REF!</definedName>
    <definedName name="DATA_07" localSheetId="2" hidden="1">#REF!</definedName>
    <definedName name="DATA_07" hidden="1">#REF!</definedName>
    <definedName name="DATA_08" localSheetId="2" hidden="1">#REF!</definedName>
    <definedName name="DATA_08" hidden="1">#REF!</definedName>
    <definedName name="_xlnm.Database" localSheetId="2">#REF!</definedName>
    <definedName name="_xlnm.Database">#REF!</definedName>
    <definedName name="Database_MI" localSheetId="2">#REF!</definedName>
    <definedName name="Database_MI">#REF!</definedName>
    <definedName name="date">'[10]CASE INFO'!$B$5</definedName>
    <definedName name="DEBT" localSheetId="2">#REF!</definedName>
    <definedName name="DEBT">#REF!</definedName>
    <definedName name="DECDATA?" localSheetId="2">#REF!</definedName>
    <definedName name="DECDATA?">#REF!</definedName>
    <definedName name="Delta3rdParty" localSheetId="2">#REF!</definedName>
    <definedName name="Delta3rdParty">#REF!</definedName>
    <definedName name="DepCase">[3]Inputs!$G$29</definedName>
    <definedName name="DEPINP" localSheetId="2">#REF!</definedName>
    <definedName name="DEPINP">#REF!</definedName>
    <definedName name="DEPMETH" localSheetId="2">#REF!</definedName>
    <definedName name="DEPMETH">#REF!</definedName>
    <definedName name="DEPR" localSheetId="2">#REF!</definedName>
    <definedName name="DEPR">#REF!</definedName>
    <definedName name="DEPTABLE" localSheetId="2">#REF!</definedName>
    <definedName name="DEPTABLE">#REF!</definedName>
    <definedName name="DIR_ACCESS" localSheetId="2">#REF!</definedName>
    <definedName name="DIR_ACCESS">#REF!</definedName>
    <definedName name="DISPATCH" localSheetId="2">#REF!</definedName>
    <definedName name="DISPATCH">#REF!</definedName>
    <definedName name="DISTRIBUTORS" localSheetId="2">#REF!</definedName>
    <definedName name="DISTRIBUTORS">#REF!</definedName>
    <definedName name="DMPGT" localSheetId="2">#REF!</definedName>
    <definedName name="DMPGT">#REF!</definedName>
    <definedName name="DP" localSheetId="2">#REF!</definedName>
    <definedName name="DP">#REF!</definedName>
    <definedName name="DP_2" localSheetId="2">#REF!</definedName>
    <definedName name="DP_2">#REF!</definedName>
    <definedName name="dr" localSheetId="2">#REF!</definedName>
    <definedName name="dr">#REF!</definedName>
    <definedName name="DRATE" localSheetId="2">#REF!</definedName>
    <definedName name="DRATE">#REF!</definedName>
    <definedName name="DSHARE" localSheetId="2">#REF!</definedName>
    <definedName name="DSHARE">#REF!</definedName>
    <definedName name="E" localSheetId="2">#REF!</definedName>
    <definedName name="E">#REF!</definedName>
    <definedName name="ECADEBT" localSheetId="2">#REF!</definedName>
    <definedName name="ECADEBT">#REF!</definedName>
    <definedName name="EFF" localSheetId="2">#REF!</definedName>
    <definedName name="EFF">#REF!</definedName>
    <definedName name="ELECTRIC1" localSheetId="2">#REF!</definedName>
    <definedName name="ELECTRIC1">#REF!</definedName>
    <definedName name="ELECTRIC2" localSheetId="2">#REF!</definedName>
    <definedName name="ELECTRIC2">#REF!</definedName>
    <definedName name="en">[10]ROUNDING!$B$4</definedName>
    <definedName name="env" localSheetId="2">#REF!</definedName>
    <definedName name="env">#REF!</definedName>
    <definedName name="EQ1_" localSheetId="2">#REF!</definedName>
    <definedName name="EQ1_">#REF!</definedName>
    <definedName name="EQ2_" localSheetId="2">#REF!</definedName>
    <definedName name="EQ2_">#REF!</definedName>
    <definedName name="EQAFUDC" localSheetId="2">#REF!</definedName>
    <definedName name="EQAFUDC">#REF!</definedName>
    <definedName name="EqLoan3rdParty" localSheetId="2">#REF!</definedName>
    <definedName name="EqLoan3rdParty">#REF!</definedName>
    <definedName name="EQUITY" localSheetId="2">[11]ProForma!#REF!</definedName>
    <definedName name="EQUITY">[11]ProForma!#REF!</definedName>
    <definedName name="EquityOpt3rdParty" localSheetId="2">#REF!</definedName>
    <definedName name="EquityOpt3rdParty">#REF!</definedName>
    <definedName name="EquivLease" localSheetId="2">[12]LeaseAdjustments!#REF!</definedName>
    <definedName name="EquivLease">[12]LeaseAdjustments!#REF!</definedName>
    <definedName name="Excel_BuiltIn_Print_Titles_2" localSheetId="2">#REF!</definedName>
    <definedName name="Excel_BuiltIn_Print_Titles_2">#REF!</definedName>
    <definedName name="ExchangeRt" localSheetId="2">#REF!</definedName>
    <definedName name="ExchangeRt">#REF!</definedName>
    <definedName name="F" localSheetId="2">#REF!</definedName>
    <definedName name="F">#REF!</definedName>
    <definedName name="FEBDATA?" localSheetId="2">#REF!</definedName>
    <definedName name="FEBDATA?">#REF!</definedName>
    <definedName name="FEDTAX" localSheetId="2">#REF!</definedName>
    <definedName name="FEDTAX">#REF!</definedName>
    <definedName name="FILE" localSheetId="2">#REF!</definedName>
    <definedName name="FILE">#REF!</definedName>
    <definedName name="FINANCE" localSheetId="2">#REF!</definedName>
    <definedName name="FINANCE">#REF!</definedName>
    <definedName name="Firm">'[13]Master Task List'!$J$2:$M$2</definedName>
    <definedName name="Fixed_costs" localSheetId="2">#REF!</definedName>
    <definedName name="Fixed_costs">#REF!</definedName>
    <definedName name="FOOT1" localSheetId="2">#REF!</definedName>
    <definedName name="FOOT1">#REF!</definedName>
    <definedName name="FOOT2" localSheetId="2">#REF!</definedName>
    <definedName name="FOOT2">#REF!</definedName>
    <definedName name="FOOT3" localSheetId="2">#REF!</definedName>
    <definedName name="FOOT3">#REF!</definedName>
    <definedName name="FOOT4" localSheetId="2">#REF!</definedName>
    <definedName name="FOOT4">#REF!</definedName>
    <definedName name="fr" localSheetId="2">'[14]Maintenance Model'!#REF!</definedName>
    <definedName name="fr">'[14]Maintenance Model'!#REF!</definedName>
    <definedName name="FYMY" localSheetId="2">#REF!</definedName>
    <definedName name="FYMY">#REF!</definedName>
    <definedName name="Gas" localSheetId="2">#REF!</definedName>
    <definedName name="Gas">#REF!</definedName>
    <definedName name="Gross_margin" localSheetId="2">#REF!</definedName>
    <definedName name="Gross_margin">#REF!</definedName>
    <definedName name="HB" localSheetId="2">#REF!</definedName>
    <definedName name="HB">#REF!</definedName>
    <definedName name="HB_2" localSheetId="2">#REF!</definedName>
    <definedName name="HB_2">#REF!</definedName>
    <definedName name="HEAD1" localSheetId="2">#REF!</definedName>
    <definedName name="HEAD1">#REF!</definedName>
    <definedName name="IGT" localSheetId="2">#REF!</definedName>
    <definedName name="IGT">#REF!</definedName>
    <definedName name="INCREGRAPH" localSheetId="2">#REF!</definedName>
    <definedName name="INCREGRAPH">#REF!</definedName>
    <definedName name="INCREM" localSheetId="2">#REF!</definedName>
    <definedName name="INCREM">#REF!</definedName>
    <definedName name="INFLATN" localSheetId="2">#REF!</definedName>
    <definedName name="INFLATN">#REF!</definedName>
    <definedName name="INPUT1">[3]Inputs!$A$1:$Q$63</definedName>
    <definedName name="Inputs" localSheetId="2">#REF!</definedName>
    <definedName name="Inputs">#REF!</definedName>
    <definedName name="INPUTS2">[3]Inputs!$A$64:$O$160</definedName>
    <definedName name="INPUTS3">[3]Inputs!$A$161:$Q$257</definedName>
    <definedName name="INPUTS4">[3]Inputs!$A$291:$Q$365</definedName>
    <definedName name="INPUTS5">[3]Inputs!$A$367:$Q$460</definedName>
    <definedName name="INPUTS6">[3]Inputs!$P$148:$AE$173</definedName>
    <definedName name="IntroPrintArea" localSheetId="2" hidden="1">#REF!</definedName>
    <definedName name="IntroPrintArea" hidden="1">#REF!</definedName>
    <definedName name="ip" localSheetId="2">[15]Assumptions!#REF!</definedName>
    <definedName name="ip">[15]Assumptions!#REF!</definedName>
    <definedName name="IRV4_C" localSheetId="2">#REF!</definedName>
    <definedName name="IRV4_C">#REF!</definedName>
    <definedName name="IRV4_G" localSheetId="2">#REF!</definedName>
    <definedName name="IRV4_G">#REF!</definedName>
    <definedName name="ISD" localSheetId="2">#REF!</definedName>
    <definedName name="ISD">#REF!</definedName>
    <definedName name="JANDATA?" localSheetId="2">#REF!</definedName>
    <definedName name="JANDATA?">#REF!</definedName>
    <definedName name="JULDATA?" localSheetId="2">#REF!</definedName>
    <definedName name="JULDATA?">#REF!</definedName>
    <definedName name="JUNDATA?" localSheetId="2">#REF!</definedName>
    <definedName name="JUNDATA?">#REF!</definedName>
    <definedName name="KeTOLLPERC1">'[16]Kelley 15-15 Assumptions'!$F$23</definedName>
    <definedName name="KeTOLLPERC2">'[16]Kelley 15-15 Assumptions'!$F$24</definedName>
    <definedName name="LeaseLookups">[3]LeaseAdjust!$H$67:$AL$104</definedName>
    <definedName name="LeaseMonthly" localSheetId="2">#REF!</definedName>
    <definedName name="LeaseMonthly">#REF!</definedName>
    <definedName name="LeaseRunYN">[3]Inputs!$D$79</definedName>
    <definedName name="LeaseYrFraction" localSheetId="2">[12]LeaseAdjustments!#REF!</definedName>
    <definedName name="LeaseYrFraction">[12]LeaseAdjustments!#REF!</definedName>
    <definedName name="Leasing" localSheetId="2">'[16]Kelley 15-15 Assumptions'!#REF!</definedName>
    <definedName name="Leasing">'[16]Kelley 15-15 Assumptions'!#REF!</definedName>
    <definedName name="light">SUM([10]GUL!$G$24:$G$46,[10]GUL!$G$80:$G$82)</definedName>
    <definedName name="LOAD" localSheetId="2">#REF!</definedName>
    <definedName name="LOAD">#REF!</definedName>
    <definedName name="Locator">#REF!</definedName>
    <definedName name="Look1Area" localSheetId="2">#REF!</definedName>
    <definedName name="Look1Area">#REF!</definedName>
    <definedName name="Look2Area" localSheetId="2">#REF!</definedName>
    <definedName name="Look2Area">#REF!</definedName>
    <definedName name="Look3Area" localSheetId="2">#REF!</definedName>
    <definedName name="Look3Area">#REF!</definedName>
    <definedName name="Look4Area" localSheetId="2">#REF!</definedName>
    <definedName name="Look4Area">#REF!</definedName>
    <definedName name="Look5Area" localSheetId="2">#REF!</definedName>
    <definedName name="Look5Area">#REF!</definedName>
    <definedName name="lp">'[3]lease run'!$A$14:$O$47</definedName>
    <definedName name="lstMetrics">OFFSET('[17]Invoice Tracker'!$B$9:$B$24,0,0,COUNTA('[17]Invoice Tracker'!$B$9:$B$24))</definedName>
    <definedName name="lstYears">OFFSET('[17]Invoice Tracker'!$B$8:$O$8,0,1,1,COUNTA('[17]Invoice Tracker'!$B$8:$O$8)-1)</definedName>
    <definedName name="MARDATA?" localSheetId="2">#REF!</definedName>
    <definedName name="MARDATA?">#REF!</definedName>
    <definedName name="MAYDATA?" localSheetId="2">#REF!</definedName>
    <definedName name="MAYDATA?">#REF!</definedName>
    <definedName name="MENU" localSheetId="2">#REF!</definedName>
    <definedName name="MENU">#REF!</definedName>
    <definedName name="MENU1" localSheetId="2">#REF!</definedName>
    <definedName name="MENU1">#REF!</definedName>
    <definedName name="MENU2" localSheetId="2">#REF!</definedName>
    <definedName name="MENU2">#REF!</definedName>
    <definedName name="MENU2A" localSheetId="2">#REF!</definedName>
    <definedName name="MENU2A">#REF!</definedName>
    <definedName name="MENU3" localSheetId="2">#REF!</definedName>
    <definedName name="MENU3">#REF!</definedName>
    <definedName name="MILLIONS" localSheetId="2">#REF!</definedName>
    <definedName name="MILLIONS">#REF!</definedName>
    <definedName name="MiniPermPBYN">[3]Inputs!$H$81</definedName>
    <definedName name="MiniPermYN">[3]Inputs!$H$79</definedName>
    <definedName name="MMLB_SO_DECEMBE" localSheetId="2">#REF!</definedName>
    <definedName name="MMLB_SO_DECEMBE">#REF!</definedName>
    <definedName name="MMLB_SO_FEBRUAR" localSheetId="2">#REF!</definedName>
    <definedName name="MMLB_SO_FEBRUAR">#REF!</definedName>
    <definedName name="MMLB_SO_JANUARY" localSheetId="2">#REF!</definedName>
    <definedName name="MMLB_SO_JANUARY">#REF!</definedName>
    <definedName name="MMLB_SO_NOVEMBE" localSheetId="2">#REF!</definedName>
    <definedName name="MMLB_SO_NOVEMBE">#REF!</definedName>
    <definedName name="MMLB_SO_OCTOBER" localSheetId="2">#REF!</definedName>
    <definedName name="MMLB_SO_OCTOBER">#REF!</definedName>
    <definedName name="MMLB_SO_SEPTEMB" localSheetId="2">#REF!</definedName>
    <definedName name="MMLB_SO_SEPTEMB">#REF!</definedName>
    <definedName name="MMLB_SOLD_ANNUA" localSheetId="2">#REF!</definedName>
    <definedName name="MMLB_SOLD_ANNUA">#REF!</definedName>
    <definedName name="MMLB_SOLD_APRIL" localSheetId="2">#REF!</definedName>
    <definedName name="MMLB_SOLD_APRIL">#REF!</definedName>
    <definedName name="MMLB_SOLD_AUGUS" localSheetId="2">#REF!</definedName>
    <definedName name="MMLB_SOLD_AUGUS">#REF!</definedName>
    <definedName name="MMLB_SOLD_JULY" localSheetId="2">#REF!</definedName>
    <definedName name="MMLB_SOLD_JULY">#REF!</definedName>
    <definedName name="MMLB_SOLD_JUNE" localSheetId="2">#REF!</definedName>
    <definedName name="MMLB_SOLD_JUNE">#REF!</definedName>
    <definedName name="MMLB_SOLD_MARCH" localSheetId="2">#REF!</definedName>
    <definedName name="MMLB_SOLD_MARCH">#REF!</definedName>
    <definedName name="MMLB_SOLD_MAY" localSheetId="2">#REF!</definedName>
    <definedName name="MMLB_SOLD_MAY">#REF!</definedName>
    <definedName name="MonthlyDiscRate" localSheetId="2">#REF!</definedName>
    <definedName name="MonthlyDiscRate">#REF!</definedName>
    <definedName name="MORE" localSheetId="2">#REF!</definedName>
    <definedName name="MORE">#REF!</definedName>
    <definedName name="MSG_CELL" localSheetId="2">#REF!</definedName>
    <definedName name="MSG_CELL">#REF!</definedName>
    <definedName name="MSG_CELL2" localSheetId="2">#REF!</definedName>
    <definedName name="MSG_CELL2">#REF!</definedName>
    <definedName name="MUNI" localSheetId="2">#REF!</definedName>
    <definedName name="MUNI">#REF!</definedName>
    <definedName name="N_RET10" localSheetId="2">#REF!</definedName>
    <definedName name="N_RET10">#REF!</definedName>
    <definedName name="N_RET20" localSheetId="2">#REF!</definedName>
    <definedName name="N_RET20">#REF!</definedName>
    <definedName name="N_RET30" localSheetId="2">#REF!</definedName>
    <definedName name="N_RET30">#REF!</definedName>
    <definedName name="NAME" localSheetId="2">#REF!</definedName>
    <definedName name="NAME">#REF!</definedName>
    <definedName name="NAME2" localSheetId="2">#REF!</definedName>
    <definedName name="NAME2">#REF!</definedName>
    <definedName name="Net_Capacity">[3]Inputs!$D$171</definedName>
    <definedName name="Net_profit" localSheetId="2">#REF!</definedName>
    <definedName name="Net_profit">#REF!</definedName>
    <definedName name="NetCapacityU3">[3]Inputs!$D$263</definedName>
    <definedName name="New_Plants_Switch">[18]Sensitivites!$D$23</definedName>
    <definedName name="NH3Slip1">[3]Inputs!$D$298</definedName>
    <definedName name="NH3Slip2">[3]Inputs!$F$298</definedName>
    <definedName name="NLGT" localSheetId="2">#REF!</definedName>
    <definedName name="NLGT">#REF!</definedName>
    <definedName name="NMWH_ANNUAL" localSheetId="2">#REF!</definedName>
    <definedName name="NMWH_ANNUAL">#REF!</definedName>
    <definedName name="NMWH_APRIL" localSheetId="2">#REF!</definedName>
    <definedName name="NMWH_APRIL">#REF!</definedName>
    <definedName name="NMWH_AUGUST" localSheetId="2">#REF!</definedName>
    <definedName name="NMWH_AUGUST">#REF!</definedName>
    <definedName name="NMWH_DECEMBER" localSheetId="2">#REF!</definedName>
    <definedName name="NMWH_DECEMBER">#REF!</definedName>
    <definedName name="NMWH_FEBRUARY" localSheetId="2">#REF!</definedName>
    <definedName name="NMWH_FEBRUARY">#REF!</definedName>
    <definedName name="NMWH_JANUARY" localSheetId="2">#REF!</definedName>
    <definedName name="NMWH_JANUARY">#REF!</definedName>
    <definedName name="NMWH_JULY" localSheetId="2">#REF!</definedName>
    <definedName name="NMWH_JULY">#REF!</definedName>
    <definedName name="NMWH_JUNE" localSheetId="2">#REF!</definedName>
    <definedName name="NMWH_JUNE">#REF!</definedName>
    <definedName name="NMWH_MARCH" localSheetId="2">#REF!</definedName>
    <definedName name="NMWH_MARCH">#REF!</definedName>
    <definedName name="NMWH_MAY" localSheetId="2">#REF!</definedName>
    <definedName name="NMWH_MAY">#REF!</definedName>
    <definedName name="NMWH_NOVEMBER" localSheetId="2">#REF!</definedName>
    <definedName name="NMWH_NOVEMBER">#REF!</definedName>
    <definedName name="NMWH_OCTOBER" localSheetId="2">#REF!</definedName>
    <definedName name="NMWH_OCTOBER">#REF!</definedName>
    <definedName name="NMWH_SEPTEMBER" localSheetId="2">#REF!</definedName>
    <definedName name="NMWH_SEPTEMBER">#REF!</definedName>
    <definedName name="NoUnits">[8]Inputs1!$C$13</definedName>
    <definedName name="NOVDATA?" localSheetId="2">#REF!</definedName>
    <definedName name="NOVDATA?">#REF!</definedName>
    <definedName name="NOx_MBtu1">[3]Inputs!$D$295</definedName>
    <definedName name="NOx_MBtu2">[3]Inputs!$F$295</definedName>
    <definedName name="NOxConvEffy2">[3]Inputs!$F$296</definedName>
    <definedName name="NOxpMB1">[3]Inputs!$D$294</definedName>
    <definedName name="NOxpMB2" localSheetId="2">[3]Inputs!#REF!</definedName>
    <definedName name="NOxpMB2">[3]Inputs!#REF!</definedName>
    <definedName name="NOxUncontNorm1">[3]Inputs!$D$297</definedName>
    <definedName name="NOxUncontNorm2">[3]Inputs!$F$297</definedName>
    <definedName name="NPV_of_Build_Option" localSheetId="2">'[14]Maintenance Model'!#REF!</definedName>
    <definedName name="NPV_of_Build_Option">'[14]Maintenance Model'!#REF!</definedName>
    <definedName name="OANDM" localSheetId="2">#REF!</definedName>
    <definedName name="OANDM">#REF!</definedName>
    <definedName name="OCTDATA?" localSheetId="2">#REF!</definedName>
    <definedName name="OCTDATA?">#REF!</definedName>
    <definedName name="ODEBT" localSheetId="2">#REF!</definedName>
    <definedName name="ODEBT">#REF!</definedName>
    <definedName name="old_1" hidden="1">[19]old!$V$5</definedName>
    <definedName name="OpDateU3">[8]Inputs1!$C$21</definedName>
    <definedName name="OpDateU4">[8]Inputs1!$D$21</definedName>
    <definedName name="OPEXP" localSheetId="2">#REF!</definedName>
    <definedName name="OPEXP">#REF!</definedName>
    <definedName name="Other_1" localSheetId="2">#REF!</definedName>
    <definedName name="Other_1">#REF!</definedName>
    <definedName name="Other_2" localSheetId="2">#REF!</definedName>
    <definedName name="Other_2">#REF!</definedName>
    <definedName name="Other_3" localSheetId="2">#REF!</definedName>
    <definedName name="Other_3">#REF!</definedName>
    <definedName name="Other_4" localSheetId="2">#REF!</definedName>
    <definedName name="Other_4">#REF!</definedName>
    <definedName name="Other_5" localSheetId="2">#REF!</definedName>
    <definedName name="Other_5">#REF!</definedName>
    <definedName name="Other_6" localSheetId="2">#REF!</definedName>
    <definedName name="Other_6">#REF!</definedName>
    <definedName name="OVERVIEW" localSheetId="2">#REF!</definedName>
    <definedName name="OVERVIEW">#REF!</definedName>
    <definedName name="PAGE_NUMBERS" localSheetId="2">#REF!</definedName>
    <definedName name="PAGE_NUMBERS">#REF!</definedName>
    <definedName name="PAGE_STRING" localSheetId="2">#REF!</definedName>
    <definedName name="PAGE_STRING">#REF!</definedName>
    <definedName name="PARASITIC">[16]Input!$H$15</definedName>
    <definedName name="Party3Equity" localSheetId="2">[12]Inputs!#REF!</definedName>
    <definedName name="Party3Equity">[12]Inputs!#REF!</definedName>
    <definedName name="PB" localSheetId="2">#REF!</definedName>
    <definedName name="PB">#REF!</definedName>
    <definedName name="PB_2" localSheetId="2">#REF!</definedName>
    <definedName name="PB_2">#REF!</definedName>
    <definedName name="PctEquity3rdParty" localSheetId="2">#REF!</definedName>
    <definedName name="PctEquity3rdParty">#REF!</definedName>
    <definedName name="PERFORM15" localSheetId="2">#REF!</definedName>
    <definedName name="PERFORM15">#REF!</definedName>
    <definedName name="PERFORM30" localSheetId="2">#REF!</definedName>
    <definedName name="PERFORM30">#REF!</definedName>
    <definedName name="period1">'[20]1. Proposal Information'!$E$8</definedName>
    <definedName name="period2">'[20]1. Proposal Information'!$E$9</definedName>
    <definedName name="period3">'[20]1. Proposal Information'!$E$10</definedName>
    <definedName name="PERKW" localSheetId="2">#REF!</definedName>
    <definedName name="PERKW">#REF!</definedName>
    <definedName name="PIND" localSheetId="2">#REF!</definedName>
    <definedName name="PIND">#REF!</definedName>
    <definedName name="PLANT" localSheetId="2">#REF!</definedName>
    <definedName name="PLANT">#REF!</definedName>
    <definedName name="ppi">[21]Assumptions!$E$10</definedName>
    <definedName name="PR_Factor" localSheetId="2">#REF!</definedName>
    <definedName name="PR_Factor">#REF!</definedName>
    <definedName name="PRATE" localSheetId="2">#REF!</definedName>
    <definedName name="PRATE">#REF!</definedName>
    <definedName name="PresentationNormalA4" localSheetId="2">#REF!</definedName>
    <definedName name="PresentationNormalA4">#REF!</definedName>
    <definedName name="PRICEV" localSheetId="2">#REF!</definedName>
    <definedName name="PRICEV">#REF!</definedName>
    <definedName name="PRINT" localSheetId="2">#REF!</definedName>
    <definedName name="PRINT">#REF!</definedName>
    <definedName name="_xlnm.Print_Area" localSheetId="2">#REF!</definedName>
    <definedName name="_xlnm.Print_Area">#REF!</definedName>
    <definedName name="PRINT_AREA_MI" localSheetId="2">#REF!</definedName>
    <definedName name="PRINT_AREA_MI">#REF!</definedName>
    <definedName name="PRINT_CATEGS" localSheetId="2">#REF!</definedName>
    <definedName name="PRINT_CATEGS">#REF!</definedName>
    <definedName name="PRINT_LABOR" localSheetId="2">#REF!</definedName>
    <definedName name="PRINT_LABOR">#REF!</definedName>
    <definedName name="PRINT_SUMMARY" localSheetId="2">#REF!</definedName>
    <definedName name="PRINT_SUMMARY">#REF!</definedName>
    <definedName name="_xlnm.Print_Titles" localSheetId="2">#REF!</definedName>
    <definedName name="_xlnm.Print_Titles">#REF!</definedName>
    <definedName name="Pro_Rata_Factor" localSheetId="2">#REF!</definedName>
    <definedName name="Pro_Rata_Factor">#REF!</definedName>
    <definedName name="PRODUCTION" localSheetId="2">#REF!</definedName>
    <definedName name="PRODUCTION">#REF!</definedName>
    <definedName name="PROFORMA" localSheetId="2">#REF!</definedName>
    <definedName name="PROFORMA">#REF!</definedName>
    <definedName name="PROFORQ" localSheetId="2">#REF!</definedName>
    <definedName name="PROFORQ">#REF!</definedName>
    <definedName name="PROJCOSTS" localSheetId="2">#REF!</definedName>
    <definedName name="PROJCOSTS">#REF!</definedName>
    <definedName name="PROJECT_NAME" localSheetId="2">#REF!</definedName>
    <definedName name="PROJECT_NAME">#REF!</definedName>
    <definedName name="ProjectCostU3">[22]Inputs1!$D$76</definedName>
    <definedName name="ProjectName">[22]Inputs1!$C$6</definedName>
    <definedName name="PROP" localSheetId="2">#REF!</definedName>
    <definedName name="PROP">#REF!</definedName>
    <definedName name="PROPTAX" localSheetId="2">#REF!</definedName>
    <definedName name="PROPTAX">#REF!</definedName>
    <definedName name="PSHARE" localSheetId="2">#REF!</definedName>
    <definedName name="PSHARE">#REF!</definedName>
    <definedName name="Ptas" localSheetId="2">#REF!</definedName>
    <definedName name="Ptas">#REF!</definedName>
    <definedName name="PTNR_RET10" localSheetId="2">#REF!</definedName>
    <definedName name="PTNR_RET10">#REF!</definedName>
    <definedName name="PTNR_RET20" localSheetId="2">#REF!</definedName>
    <definedName name="PTNR_RET20">#REF!</definedName>
    <definedName name="PTNR_RET30" localSheetId="2">#REF!</definedName>
    <definedName name="PTNR_RET30">#REF!</definedName>
    <definedName name="PV" localSheetId="2">#REF!</definedName>
    <definedName name="PV">#REF!</definedName>
    <definedName name="PVRR" localSheetId="2">#REF!</definedName>
    <definedName name="PVRR">#REF!</definedName>
    <definedName name="QUESTIONS" localSheetId="2">#REF!</definedName>
    <definedName name="QUESTIONS">#REF!</definedName>
    <definedName name="R_RET10" localSheetId="2">#REF!</definedName>
    <definedName name="R_RET10">#REF!</definedName>
    <definedName name="R_Selected" localSheetId="2">#REF!</definedName>
    <definedName name="R_Selected">#REF!</definedName>
    <definedName name="R_TableArea" localSheetId="2">#REF!</definedName>
    <definedName name="R_TableArea">#REF!</definedName>
    <definedName name="R_TableHeading" localSheetId="2">#REF!</definedName>
    <definedName name="R_TableHeading">#REF!</definedName>
    <definedName name="R_TableRowsArea" localSheetId="2">#REF!</definedName>
    <definedName name="R_TableRowsArea">#REF!</definedName>
    <definedName name="R_TableTotals" localSheetId="2">#REF!</definedName>
    <definedName name="R_TableTotals">#REF!</definedName>
    <definedName name="RANGE" localSheetId="2">#REF!</definedName>
    <definedName name="RANGE">#REF!</definedName>
    <definedName name="RANGE1" localSheetId="2">#REF!</definedName>
    <definedName name="RANGE1">#REF!</definedName>
    <definedName name="rat" localSheetId="2">#REF!</definedName>
    <definedName name="rat">#REF!</definedName>
    <definedName name="RATES" localSheetId="2">#REF!</definedName>
    <definedName name="RATES">#REF!</definedName>
    <definedName name="REALWACC" localSheetId="2">#REF!</definedName>
    <definedName name="REALWACC">#REF!</definedName>
    <definedName name="Rent">'[16]Master Assumption Page'!$E$12</definedName>
    <definedName name="rent_a" localSheetId="2">#REF!</definedName>
    <definedName name="rent_a">#REF!</definedName>
    <definedName name="RES" localSheetId="2">#REF!</definedName>
    <definedName name="RES">#REF!</definedName>
    <definedName name="RESERVES" localSheetId="2">[11]ProForma!#REF!</definedName>
    <definedName name="RESERVES">[11]ProForma!#REF!</definedName>
    <definedName name="ResProg" localSheetId="2">'[9]Program Screening'!#REF!</definedName>
    <definedName name="ResProg">'[9]Program Screening'!#REF!</definedName>
    <definedName name="REUNITS" localSheetId="2">#REF!</definedName>
    <definedName name="REUNITS">#REF!</definedName>
    <definedName name="REUNITSTATUS" localSheetId="2">#REF!</definedName>
    <definedName name="REUNITSTATUS">#REF!</definedName>
    <definedName name="rev">[10]ROUNDING!$B$6</definedName>
    <definedName name="RG" localSheetId="2">#REF!</definedName>
    <definedName name="RG">#REF!</definedName>
    <definedName name="RG_2" localSheetId="2">#REF!</definedName>
    <definedName name="RG_2">#REF!</definedName>
    <definedName name="s">[11]Inputs!$B$109:$F$124</definedName>
    <definedName name="Sales_price_unit" localSheetId="2">#REF!</definedName>
    <definedName name="Sales_price_unit">#REF!</definedName>
    <definedName name="Sales_volume_units" localSheetId="2">#REF!</definedName>
    <definedName name="Sales_volume_units">#REF!</definedName>
    <definedName name="SAN_JUAN_1" localSheetId="2">#REF!</definedName>
    <definedName name="SAN_JUAN_1">#REF!</definedName>
    <definedName name="SAVCOM" localSheetId="2">#REF!</definedName>
    <definedName name="SAVCOM">#REF!</definedName>
    <definedName name="SAVE" localSheetId="2">#REF!</definedName>
    <definedName name="SAVE">#REF!</definedName>
    <definedName name="SelectedYear">#REF!</definedName>
    <definedName name="SEPDATA?" localSheetId="2">#REF!</definedName>
    <definedName name="SEPDATA?">#REF!</definedName>
    <definedName name="SETUP_PRINT" localSheetId="2">#REF!</definedName>
    <definedName name="SETUP_PRINT">#REF!</definedName>
    <definedName name="SIGN" localSheetId="2">#REF!</definedName>
    <definedName name="SIGN">#REF!</definedName>
    <definedName name="SIX" localSheetId="2">#REF!</definedName>
    <definedName name="SIX">#REF!</definedName>
    <definedName name="SizingYN" localSheetId="2">#REF!</definedName>
    <definedName name="SizingYN">#REF!</definedName>
    <definedName name="SORT" localSheetId="2">#REF!</definedName>
    <definedName name="SORT">#REF!</definedName>
    <definedName name="SP_CNTRCT" localSheetId="2">#REF!</definedName>
    <definedName name="SP_CNTRCT">#REF!</definedName>
    <definedName name="SPEC_CONTRACT" localSheetId="2">#REF!</definedName>
    <definedName name="SPEC_CONTRACT">#REF!</definedName>
    <definedName name="SR" localSheetId="2">#REF!</definedName>
    <definedName name="SR">#REF!</definedName>
    <definedName name="SR_2" localSheetId="2">#REF!</definedName>
    <definedName name="SR_2">#REF!</definedName>
    <definedName name="Startup.Quarter" localSheetId="2">#REF!</definedName>
    <definedName name="Startup.Quarter">#REF!</definedName>
    <definedName name="startupper">'[20]1. Proposal Information'!$E$7</definedName>
    <definedName name="STATETAX" localSheetId="2">#REF!</definedName>
    <definedName name="STATETAX">#REF!</definedName>
    <definedName name="STEAM" localSheetId="2">#REF!</definedName>
    <definedName name="STEAM">#REF!</definedName>
    <definedName name="STIF_Mo_Rate" localSheetId="2">#REF!</definedName>
    <definedName name="STIF_Mo_Rate">#REF!</definedName>
    <definedName name="sum" localSheetId="2">#REF!</definedName>
    <definedName name="sum">#REF!</definedName>
    <definedName name="SUMMARY">[3]Summary!$A$1:$T$64</definedName>
    <definedName name="SUNIT" localSheetId="2">#REF!</definedName>
    <definedName name="SUNIT">#REF!</definedName>
    <definedName name="SupDebtU4">[22]SupportableDebtU4!$E$24</definedName>
    <definedName name="SynthLeaseYN">[3]Inputs!$H$80</definedName>
    <definedName name="t">[11]Inputs!$B$109:$F$124</definedName>
    <definedName name="T_DEBT" localSheetId="2">#REF!</definedName>
    <definedName name="T_DEBT">#REF!</definedName>
    <definedName name="T1_" localSheetId="2">#REF!</definedName>
    <definedName name="T1_">#REF!</definedName>
    <definedName name="T2_" localSheetId="2">#REF!</definedName>
    <definedName name="T2_">#REF!</definedName>
    <definedName name="T3_" localSheetId="2">#REF!</definedName>
    <definedName name="T3_">#REF!</definedName>
    <definedName name="T4_" localSheetId="2">#REF!</definedName>
    <definedName name="T4_">#REF!</definedName>
    <definedName name="TAX" localSheetId="2">#REF!</definedName>
    <definedName name="TAX">#REF!</definedName>
    <definedName name="TAXES" localSheetId="2">#REF!</definedName>
    <definedName name="TAXES">#REF!</definedName>
    <definedName name="TEMP1" localSheetId="2">#REF!</definedName>
    <definedName name="TEMP1">#REF!</definedName>
    <definedName name="TEMP2" localSheetId="2">#REF!</definedName>
    <definedName name="TEMP2">#REF!</definedName>
    <definedName name="TEMP3" localSheetId="2">#REF!</definedName>
    <definedName name="TEMP3">#REF!</definedName>
    <definedName name="TEMP4" localSheetId="2">#REF!</definedName>
    <definedName name="TEMP4">#REF!</definedName>
    <definedName name="TEMP5">[3]Rev!$A$1:$S$62</definedName>
    <definedName name="TEMP6">[3]Rev!$A$69:$S$115</definedName>
    <definedName name="TEMP8" localSheetId="2">[3]Performance!#REF!</definedName>
    <definedName name="TEMP8">[3]Performance!#REF!</definedName>
    <definedName name="TemplatePrintArea" localSheetId="2">#REF!</definedName>
    <definedName name="TemplatePrintArea">#REF!</definedName>
    <definedName name="test" localSheetId="2">#REF!</definedName>
    <definedName name="test">#REF!</definedName>
    <definedName name="TestAdd">"Test RefersTo1"</definedName>
    <definedName name="Title">[22]Options!$E$2</definedName>
    <definedName name="titles" localSheetId="2">#REF!</definedName>
    <definedName name="titles">#REF!</definedName>
    <definedName name="titles_sec" localSheetId="2">#REF!</definedName>
    <definedName name="titles_sec">#REF!</definedName>
    <definedName name="TOLLPER2">[23]Assumptions!$F$23</definedName>
    <definedName name="TOLLPERC1">[23]Assumptions!$F$22</definedName>
    <definedName name="Total_fixed" localSheetId="2">#REF!</definedName>
    <definedName name="Total_fixed">#REF!</definedName>
    <definedName name="Total_Sales" localSheetId="2">#REF!</definedName>
    <definedName name="Total_Sales">#REF!</definedName>
    <definedName name="Total_variable" localSheetId="2">#REF!</definedName>
    <definedName name="Total_variable">#REF!</definedName>
    <definedName name="TOTINSURANCE" localSheetId="2">#REF!</definedName>
    <definedName name="TOTINSURANCE">#REF!</definedName>
    <definedName name="TrialEqLn3rdParty" localSheetId="2">#REF!</definedName>
    <definedName name="TrialEqLn3rdParty">#REF!</definedName>
    <definedName name="TXBASIS" localSheetId="2">#REF!</definedName>
    <definedName name="TXBASIS">#REF!</definedName>
    <definedName name="U1OutageWks">[3]Inputs!$F$24</definedName>
    <definedName name="U2OutageWks">[3]Inputs!$F$25</definedName>
    <definedName name="Unit_contrib_margin" localSheetId="2">#REF!</definedName>
    <definedName name="Unit_contrib_margin">#REF!</definedName>
    <definedName name="UNITS" localSheetId="2">#REF!</definedName>
    <definedName name="UNITS">#REF!</definedName>
    <definedName name="UNITSTATUS" localSheetId="2">#REF!</definedName>
    <definedName name="UNITSTATUS">#REF!</definedName>
    <definedName name="Variable_cost_unit" localSheetId="2">#REF!</definedName>
    <definedName name="Variable_cost_unit">#REF!</definedName>
    <definedName name="Variable_costs_unit" localSheetId="2">#REF!</definedName>
    <definedName name="Variable_costs_unit">#REF!</definedName>
    <definedName name="Variable_Unit_Cost" localSheetId="2">#REF!</definedName>
    <definedName name="Variable_Unit_Cost">#REF!</definedName>
    <definedName name="WACC" localSheetId="2">#REF!</definedName>
    <definedName name="WACC">#REF!</definedName>
    <definedName name="WACDEBT" localSheetId="2">#REF!</definedName>
    <definedName name="WACDEBT">#REF!</definedName>
    <definedName name="WACEQTY" localSheetId="2">#REF!</definedName>
    <definedName name="WACEQTY">#REF!</definedName>
    <definedName name="WC_10" localSheetId="2">#REF!</definedName>
    <definedName name="WC_10">#REF!</definedName>
    <definedName name="WC_20" localSheetId="2">#REF!</definedName>
    <definedName name="WC_20">#REF!</definedName>
    <definedName name="WC_30" localSheetId="2">#REF!</definedName>
    <definedName name="WC_30">#REF!</definedName>
    <definedName name="WGT" localSheetId="2">#REF!</definedName>
    <definedName name="WGT">#REF!</definedName>
    <definedName name="WHAT_PRINT" localSheetId="2">#REF!</definedName>
    <definedName name="WHAT_PRINT">#REF!</definedName>
    <definedName name="witness">'[10]CASE INFO'!$B$4</definedName>
    <definedName name="wp">'[24]CASE INFO'!$B$7</definedName>
    <definedName name="Years">[25]Assumptions!$D$49:$D$52</definedName>
    <definedName name="YP_ALL" localSheetId="2">#REF!</definedName>
    <definedName name="YP_ALL">#REF!</definedName>
    <definedName name="YP_STANDARD" localSheetId="2">#REF!</definedName>
    <definedName name="YP_STANDAR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5" i="5" l="1"/>
  <c r="E34" i="5"/>
  <c r="E33" i="5"/>
  <c r="E32" i="5"/>
  <c r="C35" i="5"/>
  <c r="E35" i="5" s="1"/>
  <c r="C30" i="5"/>
  <c r="D28" i="5"/>
  <c r="D29" i="5" s="1"/>
  <c r="E29" i="5" s="1"/>
  <c r="E27" i="5"/>
  <c r="D27" i="5"/>
  <c r="E26" i="5"/>
  <c r="F24" i="5"/>
  <c r="E24" i="5"/>
  <c r="G24" i="5" s="1"/>
  <c r="D24" i="5"/>
  <c r="C24" i="5" s="1"/>
  <c r="G23" i="5"/>
  <c r="C23" i="5"/>
  <c r="G22" i="5"/>
  <c r="C22" i="5"/>
  <c r="G21" i="5"/>
  <c r="C21" i="5"/>
  <c r="F20" i="5"/>
  <c r="E20" i="5"/>
  <c r="D20" i="5"/>
  <c r="G19" i="5"/>
  <c r="C19" i="5"/>
  <c r="G18" i="5"/>
  <c r="C18" i="5"/>
  <c r="G17" i="5"/>
  <c r="C17" i="5"/>
  <c r="F16" i="5"/>
  <c r="D16" i="5"/>
  <c r="E16" i="5" s="1"/>
  <c r="G16" i="5" s="1"/>
  <c r="C16" i="5"/>
  <c r="E15" i="5"/>
  <c r="G15" i="5" s="1"/>
  <c r="G14" i="5"/>
  <c r="E14" i="5"/>
  <c r="E13" i="5"/>
  <c r="G13" i="5" s="1"/>
  <c r="P18" i="4"/>
  <c r="F34" i="3"/>
  <c r="E34" i="3"/>
  <c r="G33" i="3"/>
  <c r="G32" i="3"/>
  <c r="G31" i="3"/>
  <c r="G30" i="3"/>
  <c r="D34" i="3"/>
  <c r="E29" i="3"/>
  <c r="D29" i="3"/>
  <c r="G28" i="3"/>
  <c r="G27" i="3"/>
  <c r="G26" i="3"/>
  <c r="F25" i="3"/>
  <c r="F29" i="3" s="1"/>
  <c r="E24" i="3"/>
  <c r="D24" i="3"/>
  <c r="G23" i="3"/>
  <c r="F22" i="3"/>
  <c r="G22" i="3" s="1"/>
  <c r="F21" i="3"/>
  <c r="G21" i="3" s="1"/>
  <c r="E20" i="3"/>
  <c r="F20" i="3" s="1"/>
  <c r="D20" i="3"/>
  <c r="G19" i="3"/>
  <c r="F19" i="3"/>
  <c r="F18" i="3"/>
  <c r="G18" i="3" s="1"/>
  <c r="F17" i="3"/>
  <c r="G17" i="3" s="1"/>
  <c r="C26" i="2"/>
  <c r="C19" i="2"/>
  <c r="H48" i="1"/>
  <c r="M48" i="1" s="1"/>
  <c r="L46" i="1"/>
  <c r="K46" i="1"/>
  <c r="J46" i="1"/>
  <c r="I46" i="1"/>
  <c r="H46" i="1"/>
  <c r="C46" i="1"/>
  <c r="K41" i="1"/>
  <c r="E41" i="1"/>
  <c r="D41" i="1"/>
  <c r="H39" i="1"/>
  <c r="H38" i="1"/>
  <c r="H37" i="1"/>
  <c r="H36" i="1"/>
  <c r="J35" i="1"/>
  <c r="H34" i="1"/>
  <c r="H33" i="1"/>
  <c r="I35" i="1"/>
  <c r="C35" i="1"/>
  <c r="K30" i="1"/>
  <c r="E30" i="1"/>
  <c r="D30" i="1"/>
  <c r="H29" i="1"/>
  <c r="M29" i="1" s="1"/>
  <c r="G29" i="1"/>
  <c r="L30" i="1"/>
  <c r="J30" i="1"/>
  <c r="I30" i="1"/>
  <c r="G28" i="1"/>
  <c r="K26" i="1"/>
  <c r="E26" i="1"/>
  <c r="D26" i="1"/>
  <c r="C26" i="1"/>
  <c r="K25" i="1"/>
  <c r="E25" i="1"/>
  <c r="D25" i="1"/>
  <c r="K24" i="1"/>
  <c r="I24" i="1"/>
  <c r="E24" i="1"/>
  <c r="E49" i="1" s="1"/>
  <c r="D24" i="1"/>
  <c r="D49" i="1" s="1"/>
  <c r="L26" i="1"/>
  <c r="J26" i="1"/>
  <c r="I26" i="1"/>
  <c r="F26" i="1"/>
  <c r="L24" i="1"/>
  <c r="H22" i="1"/>
  <c r="M22" i="1" s="1"/>
  <c r="I25" i="1"/>
  <c r="C24" i="1"/>
  <c r="B3" i="5"/>
  <c r="B3" i="4"/>
  <c r="B3" i="3"/>
  <c r="B3" i="2"/>
  <c r="G34" i="3" l="1"/>
  <c r="E28" i="5"/>
  <c r="C20" i="5"/>
  <c r="D30" i="5"/>
  <c r="E30" i="5" s="1"/>
  <c r="E31" i="5"/>
  <c r="G20" i="5"/>
  <c r="G25" i="3"/>
  <c r="G20" i="3"/>
  <c r="G29" i="3"/>
  <c r="F24" i="3"/>
  <c r="G24" i="3" s="1"/>
  <c r="C32" i="2"/>
  <c r="E32" i="2" s="1"/>
  <c r="C27" i="2"/>
  <c r="K49" i="1"/>
  <c r="F40" i="1"/>
  <c r="J24" i="1"/>
  <c r="G26" i="1"/>
  <c r="I40" i="1"/>
  <c r="I41" i="1" s="1"/>
  <c r="I49" i="1" s="1"/>
  <c r="L25" i="1"/>
  <c r="F35" i="1"/>
  <c r="J40" i="1"/>
  <c r="J41" i="1" s="1"/>
  <c r="G21" i="1"/>
  <c r="L40" i="1"/>
  <c r="G22" i="1"/>
  <c r="F30" i="1"/>
  <c r="C40" i="1"/>
  <c r="J25" i="1"/>
  <c r="L35" i="1"/>
  <c r="H40" i="1"/>
  <c r="C30" i="1"/>
  <c r="H21" i="1"/>
  <c r="H23" i="1"/>
  <c r="F24" i="1"/>
  <c r="C25" i="1"/>
  <c r="H28" i="1"/>
  <c r="G23" i="1"/>
  <c r="F25" i="1"/>
  <c r="H32" i="1"/>
  <c r="H35" i="1" s="1"/>
  <c r="F41" i="1" l="1"/>
  <c r="G40" i="1"/>
  <c r="J49" i="1"/>
  <c r="M40" i="1"/>
  <c r="G35" i="1"/>
  <c r="G30" i="1"/>
  <c r="C41" i="1"/>
  <c r="G41" i="1" s="1"/>
  <c r="F49" i="1"/>
  <c r="L41" i="1"/>
  <c r="L49" i="1" s="1"/>
  <c r="H41" i="1"/>
  <c r="M41" i="1" s="1"/>
  <c r="M35" i="1"/>
  <c r="H25" i="1"/>
  <c r="M25" i="1" s="1"/>
  <c r="M21" i="1"/>
  <c r="H24" i="1"/>
  <c r="M28" i="1"/>
  <c r="H30" i="1"/>
  <c r="M30" i="1" s="1"/>
  <c r="G25" i="1"/>
  <c r="G24" i="1"/>
  <c r="M23" i="1"/>
  <c r="H26" i="1"/>
  <c r="M26" i="1" s="1"/>
  <c r="C49" i="1" l="1"/>
  <c r="G49" i="1" s="1"/>
  <c r="H49" i="1"/>
  <c r="M49" i="1" s="1"/>
  <c r="M24" i="1"/>
</calcChain>
</file>

<file path=xl/sharedStrings.xml><?xml version="1.0" encoding="utf-8"?>
<sst xmlns="http://schemas.openxmlformats.org/spreadsheetml/2006/main" count="283" uniqueCount="176">
  <si>
    <t>****Original Plan Savings Goal refers to the original savings goal approved in the Commission's Final Order approving the EE Plan. For Section 8-104 programs, this value should match the Plan Energy Savings Goal set forth in the completed Adjustable Savings Goal Template.</t>
  </si>
  <si>
    <t xml:space="preserve">***The Approved Net Energy Savings Goal refers to the most updated portfolio-level savings goal. In the case of Section 8-104 programs, the values in this column should match the Adjusted Energy Savings Goal contained in the Program Administrator's updated Adjustable Savings Goal Template. </t>
  </si>
  <si>
    <t>**Approved Budget refers to the Program Administrator's current budget for this Program Year, that may have been modified in light of the flexibility policy. This may also be the Implementation Plan Budget.</t>
  </si>
  <si>
    <t>*Original Plan Budget refers to the budget contained in the approved EE Plan, which could be the original filed EE Plan or a compliance EE Plan.</t>
  </si>
  <si>
    <t>Footnotes:</t>
  </si>
  <si>
    <t>Overall Total North Shore Gas Section 8-103B/8-104 (EEPS) Programs</t>
  </si>
  <si>
    <t>Demonstration of Breakthrough Equipment and Devices Subtotal</t>
  </si>
  <si>
    <t>Demonstration of Breakthrough Equipment and Devices</t>
  </si>
  <si>
    <t>Third Party Programs (Section 8-103B - Beginning in 2019) Subtotal</t>
  </si>
  <si>
    <t>Third Party Programs (Section 8-103B - Beginning in 2019)</t>
  </si>
  <si>
    <t>Income Qualified Programs Subtotal</t>
  </si>
  <si>
    <t>Multi Family Subtotal</t>
  </si>
  <si>
    <t>N/A</t>
  </si>
  <si>
    <t>Single Family Subtotal</t>
  </si>
  <si>
    <t>Income Qualified Programs</t>
  </si>
  <si>
    <t>Residential Programs Subtotal</t>
  </si>
  <si>
    <t>Multi-Family</t>
  </si>
  <si>
    <t>Single Family</t>
  </si>
  <si>
    <t>Residential Programs</t>
  </si>
  <si>
    <t>Business Programs - Public Sector Total</t>
  </si>
  <si>
    <t>Business Programs - Private Sector Total</t>
  </si>
  <si>
    <t>Business Programs Subtotal</t>
  </si>
  <si>
    <t>Public Sector</t>
  </si>
  <si>
    <t>Small Business</t>
  </si>
  <si>
    <t>Business Programs</t>
  </si>
  <si>
    <t>% of Costs YTD Compared to Approved Budget</t>
  </si>
  <si>
    <t>Non-Incentive Costs YTD</t>
  </si>
  <si>
    <t>Incentive Costs YTD</t>
  </si>
  <si>
    <t>Program Costs YTD</t>
  </si>
  <si>
    <t>% Savings Achieved Compared to Implementation Plan Savings Goal</t>
  </si>
  <si>
    <t>Implementation Plan Savings Goal
(therms)</t>
  </si>
  <si>
    <t>Approved Net Energy Savings Goal (therms)***</t>
  </si>
  <si>
    <t>Net Energy Savings Achieved
(therms)</t>
  </si>
  <si>
    <t xml:space="preserve"> Section 8-103B/8-104
(EEPS) Program</t>
  </si>
  <si>
    <t>Q1 2022</t>
  </si>
  <si>
    <t>Tab 1: Ex Ante Results</t>
  </si>
  <si>
    <t>Statewide Quarterly Report Template</t>
  </si>
  <si>
    <t>Total North Shore Gas Program and Portfolio-Level Section 8-103B/8-104 (EEPS) Costs</t>
  </si>
  <si>
    <t>Overall Total Costs</t>
  </si>
  <si>
    <t>Total North Shore Gas Portfolio-Level Costs</t>
  </si>
  <si>
    <t xml:space="preserve">Portfolio Administrative Costs </t>
  </si>
  <si>
    <t>Evaluation Costs</t>
  </si>
  <si>
    <t>Portfolio-Level Costs by Portfolio Cost Category (Section 8-103B/8-104 EEPS)</t>
  </si>
  <si>
    <t>Total North Shore Gas Program Costs</t>
  </si>
  <si>
    <t>Third Party Programs (Beginning in 2019)</t>
  </si>
  <si>
    <t>Market Transformation Programs</t>
  </si>
  <si>
    <t xml:space="preserve">Public Sector Programs </t>
  </si>
  <si>
    <t>C&amp;I Programs (private sector)</t>
  </si>
  <si>
    <t>Program Expenditures by Sector</t>
  </si>
  <si>
    <t>Section 8-103B/8-104 (EEPS) Cost Category</t>
  </si>
  <si>
    <t>Tab 2: Costs</t>
  </si>
  <si>
    <t>***Verified savings refer to evaluator estimated savings that are intended to count toward compliance with a Program Administrator's energy savings goal. Verified savings generally utilize deemed net-to-gross ratios and IL-TRM algorithms, where applicable. See also the definition of 'savings verification' in the IL-TRM Policy Document.</t>
  </si>
  <si>
    <t>**Original Plan Savings Goal refers to the original savings goal approved in the Commission's Final Order approving the EE Plan. For Section 8-104 programs, this value should match the Plan Energy Savings Goal set forth in the completed Adjustable Savings Goal Template.</t>
  </si>
  <si>
    <t>*Net Energy Savings Goal refers to the most updated portfolio-level savings goal. In the case of Section 8-104 programs, the values in this column should match the Adjusted Energy Savings Goal contained in the Program Administrator's updated Adjustable Savings Goal Template.</t>
  </si>
  <si>
    <t>2018-2021 Plan Total</t>
  </si>
  <si>
    <t>Ex Ante</t>
  </si>
  <si>
    <t>Verified</t>
  </si>
  <si>
    <t>Electric Plan 3/Gas Plan 2 Total</t>
  </si>
  <si>
    <t>EPY9/GPY6- 6/1/16-12/31/17</t>
  </si>
  <si>
    <t>EPY8/GPY5- 6/1/15-5/31/16</t>
  </si>
  <si>
    <t>EPY7/GPY4- 6/1/14-5/31/15</t>
  </si>
  <si>
    <t>ICC Approved</t>
  </si>
  <si>
    <t>Electric Plan 2/Gas Plan 1 Total</t>
  </si>
  <si>
    <t>**Verified savings refer to evaluator estimated savings that are intended to count toward compliance with a Program Administrator's energy savings goal. Verified savings generally utilize deemed net-to-gross ratios and IL-TRM algorithms, where applicable. See also the definition of 'savings verification' in the IL-TRM Policy Document.</t>
  </si>
  <si>
    <t>EPY6/GPY3- 6/1/13-5/31/14</t>
  </si>
  <si>
    <t>*Electric Program Year 9 (EPY9) and Gas Program Year 6 (GPY6) covers energy efficiency programs offered from June 1, 2016 to May 31, 2017.</t>
  </si>
  <si>
    <t>EPY5/GPY2- 6/1/12-5/31/13</t>
  </si>
  <si>
    <t>EPY4/GPY1- 6/1/11-5/31/12</t>
  </si>
  <si>
    <t>Electric Plan 1 Total</t>
  </si>
  <si>
    <t>EPY7/GPY4 DCEO Cost Effectiveness Summary Report, p. 7.</t>
  </si>
  <si>
    <t>DCEO Summary Impact Evaluation Report EPY7-9 GPY4-6</t>
  </si>
  <si>
    <t>Docket 15-0298</t>
  </si>
  <si>
    <t>Source</t>
  </si>
  <si>
    <t>EPY3- 6/1/10-5/31/11</t>
  </si>
  <si>
    <t>Evaluation Status (Ex Ante, Verified**, or ICC Approved)</t>
  </si>
  <si>
    <t>EPY2- 6/1/09-5/31/10</t>
  </si>
  <si>
    <t>Net Savings Achieved (MWh or therms)</t>
  </si>
  <si>
    <t>EPY1- 6/1/08-5/31/09</t>
  </si>
  <si>
    <t>EPY9/
GPY6*</t>
  </si>
  <si>
    <t>EPY8/
GPY5</t>
  </si>
  <si>
    <t>EPY7/
GPY4</t>
  </si>
  <si>
    <t>EPY6/
GPY3</t>
  </si>
  <si>
    <t>EPY5/
GPY2</t>
  </si>
  <si>
    <t>EPY4/
GPY1</t>
  </si>
  <si>
    <t>EPY3</t>
  </si>
  <si>
    <t>EPY2</t>
  </si>
  <si>
    <t>EPY1</t>
  </si>
  <si>
    <t>Department</t>
  </si>
  <si>
    <t>Net Energy Savings Goal* (therms)</t>
  </si>
  <si>
    <t>Original Plan Savings Goal** (therms)</t>
  </si>
  <si>
    <t>Evaluation Status
(Ex Ante, Verified***, or ICC Approved)</t>
  </si>
  <si>
    <t>Program Year</t>
  </si>
  <si>
    <t xml:space="preserve">IL Department of Commerce and Economic Opportunity Energy Saved (therms) </t>
  </si>
  <si>
    <r>
      <t xml:space="preserve">Instructions:
</t>
    </r>
    <r>
      <rPr>
        <sz val="11"/>
        <color theme="1"/>
        <rFont val="Century Gothic"/>
        <family val="2"/>
      </rPr>
      <t>*Each Program Administrator will fill out the historical "Energy Saved" table for Quarterly Reports. The "IL Department of Commerce Energy Saved" historical table may also be added to each utility's Quarterly Report.
*Program Administrators are encouraged to provide source references for greater transparency.</t>
    </r>
  </si>
  <si>
    <t>Tab 3: Historical Energy Saved</t>
  </si>
  <si>
    <t>*^Number of homes powered for 1 year is derived from the U.S. EPA Greenhouse Gas Equivalencies Calculator: https://www.epa.gov/energy/greenhouse-gas-equivalencies-calculator</t>
  </si>
  <si>
    <t>*****Direct Portfolio Jobs will be updated at least once per year.</t>
  </si>
  <si>
    <t>****Electric Program Year 9 (EPY9) and Gas Program Year 6 (GPY6) covers energy efficiency programs offered from June 1, 2016 to December 31, 2017.</t>
  </si>
  <si>
    <t>***To the extent the portfolio offers a low income program and tracks participation. Low income customers were previously served by the IL Department of Commerce and Economic Opportunity until May 31, 2017. Utilities began serving both low income and public sector customers on June 1, 2017.</t>
  </si>
  <si>
    <t>**This includes Sections 8-103, 8-103B, 8-104, and 16-111.5B savings achieved.  In addition, this includes Illinois Department of Commerce and Economic Opportunity program savings achieved through May 31, 2017.</t>
  </si>
  <si>
    <t>*Unless otherwise noted, performance metrics for carbon reduction, cars removed from the road, and acres of trees planted are derived from the U.S. EPA Greenhouse Gas Equivalencies Calculator: https://www.epa.gov/energy/greenhouse-gas-equivalencies-calculator</t>
  </si>
  <si>
    <t>Income qualified homes served***</t>
  </si>
  <si>
    <t>Direct Portfolio Jobs *****</t>
  </si>
  <si>
    <t>Number of homes powered for 1 year*^</t>
  </si>
  <si>
    <t>Acres of trees planted</t>
  </si>
  <si>
    <t>Cars removed from the road</t>
  </si>
  <si>
    <t>Carbon reduction (tons)</t>
  </si>
  <si>
    <t>Net Energy Savings Achieved (therms)**</t>
  </si>
  <si>
    <t>EPY9/
GPY6****</t>
  </si>
  <si>
    <t>Performance Metrics (Equivalents)*</t>
  </si>
  <si>
    <t>Instructions:
*"Sector-level" refers to residential and commercial and industrial Programs pursuant to Section 8-103B and 8-104; and Third-Party Energy Efficiency Implementation Program pursuant to Section 8-103B(g)(4). 
*If a utility offers Demand Response, information should be listed separately in this table as a separate program.
*If Program Administrators want to include historical spend information, they can do so. ICC Staff appreciates this information. However, providing historical spend data is not a requirement for Quarterly Reports; it is a requirement for Annual Reports.
*For Program Costs Year to Date (YTD), each Program Administrator should include actual costs incurred from the beginning of the Program Year through the end of the applicable quarter, regardless of what Program Year the costs are associated with.
*Program Administrators will also report information on low income, public sector, public housing, and market transformation consistent with Program delivery requirements of Sections 8-103B and 8-104 of the Act.  
*Program Administrators are encouraged to report public sector savings at the program-level, where available. 
*Program Administrators should add a footnote specifying if there are non-rider energy efficiency costs that are not reported in the Quarterly Reports.</t>
  </si>
  <si>
    <t>Instructions:
*Each Program Administrator should complete the Environmental and Economic Impacts table for Quarterly Reports.
*Each Program Administrator should include a footnote to explain how performance metrics are derived (for example: the calculation for "Direct Portfolio Jobs.")</t>
  </si>
  <si>
    <t>Tab 4: Historical Other - Environmental and Economic Impacts</t>
  </si>
  <si>
    <t>Approved North Shore Gas EEPS Budget</t>
  </si>
  <si>
    <t>Actual North Shore Gas EEPS Costs YTD</t>
  </si>
  <si>
    <t>Total Actual EEPS + Section 16-111.5B Costs</t>
  </si>
  <si>
    <t>Actual Section 16-111.5B Costs</t>
  </si>
  <si>
    <t>Total Actual EEPS Costs (North Shore Gas + DCEO)</t>
  </si>
  <si>
    <t>Actual DCEO EEPS Costs</t>
  </si>
  <si>
    <t>Actual North Shore Gas EEPS Costs</t>
  </si>
  <si>
    <t>Tab 6: Historical Costs</t>
  </si>
  <si>
    <r>
      <rPr>
        <b/>
        <sz val="11"/>
        <color rgb="FF000000"/>
        <rFont val="Century Gothic"/>
        <family val="2"/>
      </rPr>
      <t xml:space="preserve">Background:
</t>
    </r>
    <r>
      <rPr>
        <sz val="11"/>
        <color rgb="FF000000"/>
        <rFont val="Century Gothic"/>
        <family val="2"/>
      </rPr>
      <t>*Definitions used within this template correspond to IL Energy Efficiency Policy Manual Version 2.0.
*Footnotes have been added where clarifying information may be helpful.
*See Section 6.6 of IL Energy Efficiency Policy Manual Version 2.0 for a full list of requirements for Program Administrator Quarterly Reports.</t>
    </r>
  </si>
  <si>
    <r>
      <rPr>
        <b/>
        <sz val="11"/>
        <color rgb="FF000000"/>
        <rFont val="Century Gothic"/>
        <family val="2"/>
      </rPr>
      <t xml:space="preserve">Instructions:
</t>
    </r>
    <r>
      <rPr>
        <sz val="11"/>
        <color rgb="FF000000"/>
        <rFont val="Century Gothic"/>
        <family val="2"/>
      </rPr>
      <t>*"Sector-level" refers to residential and commercial and industrial Programs pursuant to Section 8-103B and 8-104; and Third-Party Energy Efficiency Implementation Program pursuant to Section 8-103B(g)(4). 
*If a utility offers Demand Response, information should be listed separately in this table as a separate program.
*If Program Administrators want to include historical spend information, they can do so. ICC Staff appreciates this information. However, providing historical spend data is not a requirement for Quarterly Reports; it is a requirement for Annual Reports.
*For Program Costs Year to Date (YTD), each Program Administrator should include actual costs incurred from the beginning of the Program Year through the end of the applicable quarter, regardless of what Program Year the costs are associated with.
*Program Administrators will also report information on low income, public sector, public housing, and market transformation consistent with Program delivery requirements of Sections 8-103B and 8-104 of the Act.  
*Program Administrators are encouraged to report public sector savings at the program-level, where available. 
*Program Administrators should add a footnote specifying if there are non-rider energy efficiency costs that are not reported in the Quarterly Reports.</t>
    </r>
  </si>
  <si>
    <t>North Shore Gas Ex Ante Results - Section 8-103B/8-104 (EEPS) Programs - Q1 2022</t>
  </si>
  <si>
    <t>2022 Original Plan 
Savings Goal
(therms)****</t>
  </si>
  <si>
    <t>2022 Original Plan 
Budget*</t>
  </si>
  <si>
    <t>2022
Approved Budget**</t>
  </si>
  <si>
    <t>Commercial &amp; Industrial Program (Includes Commercial Food Service)</t>
  </si>
  <si>
    <t>IHWAP-braided - Single Family</t>
  </si>
  <si>
    <t>IHWAP Utility-only - Single Family</t>
  </si>
  <si>
    <t>Non-IHWAP - Single Family</t>
  </si>
  <si>
    <t>IHWAP-braided - Multi-Family</t>
  </si>
  <si>
    <t>IHWAP Utility-only - Multi-Family</t>
  </si>
  <si>
    <t>Non-IHWAP - Multi-Family</t>
  </si>
  <si>
    <t>Gas-only-TA - Multi-Family</t>
  </si>
  <si>
    <t>Research and Development and Market Transformation</t>
  </si>
  <si>
    <t>Market Development Initiative</t>
  </si>
  <si>
    <t>Market Development Initiative Subtotal</t>
  </si>
  <si>
    <r>
      <t xml:space="preserve">Instructions:
</t>
    </r>
    <r>
      <rPr>
        <sz val="11"/>
        <color theme="1"/>
        <rFont val="Century Gothic"/>
        <family val="2"/>
      </rPr>
      <t>*For Program and Portfolio-Level Costs, each Program Administrator should include actual costs incurred from the beginning of the Program Year through the end of the applicable quarter, regardless of what Program Year the costs are associated with. 
*Program Administrators should add a footnote specifying if there are non-rider energy efficiency costs that are not reported in the Quarterly Reports.</t>
    </r>
  </si>
  <si>
    <r>
      <t>Instructions:</t>
    </r>
    <r>
      <rPr>
        <sz val="11"/>
        <color theme="1"/>
        <rFont val="Century Gothic"/>
        <family val="2"/>
      </rPr>
      <t xml:space="preserve">
*"Sector-level" refers to residential and commercial and industrial Programs pursuant to Section 8-103B and 8-104; and Third-Party Energy Efficiency Implementation Program pursuant to Section 8-103B(g)(4). 
*If a utility offers Demand Response, information should be listed separately in this table as a separate program.
*If Program Administrators want to include historical spend information, they can do so. ICC Staff appreciates this information. However, providing historical spend data is not a requirement for Quarterly Reports; it is a requirement for Annual Reports.
*For Program Costs Year to Date (YTD), each Program Administrator should include actual costs incurred from the beginning of the Program Year through the end of the applicable quarter, regardless of what Program Year the costs are associated with.
*Program Administrators will also report information on low income, public sector, public housing, and market transformation consistent with Program delivery requirements of Sections 8-103B and 8-104 of the Act.  
*Program Administrators are encouraged to report public sector savings at the program-level, where available. 
*Program Administrators should add a footnote specifying if there are non-rider energy efficiency costs that are not reported in the Quarterly Reports.</t>
    </r>
  </si>
  <si>
    <t>North Shore Gas Section 8-103B/8-104 (EEPS) Costs - Q1 2022</t>
  </si>
  <si>
    <t xml:space="preserve"> 2022
Actual Costs YTD</t>
  </si>
  <si>
    <t xml:space="preserve">Research and Development - Demonstration of Breakthrough Equipment and Devices Costs </t>
  </si>
  <si>
    <t>Marketing Costs (including education and outreach)</t>
  </si>
  <si>
    <t>Section 8-103B/8-104 (EEPS) Costs - Q1 2022</t>
  </si>
  <si>
    <t>2022
Actual Costs YTD</t>
  </si>
  <si>
    <t>2022 Approved Budget</t>
  </si>
  <si>
    <t>North Shore Gas Section 8-103B/8-104 (EEPS) Energy Saved (therms) as of Q1 2022</t>
  </si>
  <si>
    <t>% of Net Energy Savings Goal Achieved****</t>
  </si>
  <si>
    <t>Verified - 2/17/22</t>
  </si>
  <si>
    <t>2022-2025 Plan Total</t>
  </si>
  <si>
    <t>Environmental and Economic Impacts for the North Shore Gas Service Territory as of Q1 2022</t>
  </si>
  <si>
    <t xml:space="preserve">Instructions:
*Each Program Administrator will fill out the "Historical Energy Efficiency Costs" table for Quarterly Reports. 
*For Costs, each Program Administrator should include actual costs incurred from the beginning of the Program Year through the end of the applicable quarter or Program Year, regardless of what Program Year the costs are associated with. Costs include both Program and Portfolio-Level Costs as well as On-Bill Financing costs.
*Program Administrators should add a footnote specifying if there are non-rider energy efficiency costs that are not reported in the Quarterly Reports.  </t>
  </si>
  <si>
    <t>North Shore Gas Service Territory Historical Energy Efficiency Costs as of Q1 2022</t>
  </si>
  <si>
    <t>2018 - Verified 2/17/22</t>
  </si>
  <si>
    <t>2019 - Verified 2/17/22</t>
  </si>
  <si>
    <t>2020 - Verified 2/17/22</t>
  </si>
  <si>
    <t xml:space="preserve">*The % of Costs YTD Compared to the Approved Budget reflects the percent to the Plan Budget, which may vary from the annual Approved Implementation Budget and percentage shown on Tab 1. </t>
  </si>
  <si>
    <t>Tab 7: Historical Other - IQ Multi-Family Participation</t>
  </si>
  <si>
    <t>Instructions:
*Each Program Administrator should complete the IQ Multi-Family Participation table for Quarterly Reports.
*Gas-Only Program Administrator should complete the Trade-Ally-Driven IQ Multi-Family Participation table for Quarterly Reports</t>
  </si>
  <si>
    <t>Instructions:
Other to be completed by SAG</t>
  </si>
  <si>
    <t>IQ Multi-Family Participation for the North Shore Gas Service Territory as of Q1 2022</t>
  </si>
  <si>
    <t>IQ Trade-Ally-Driven Multi-Family Participation for the North Shore Gas Service Territory as of Q1 2022</t>
  </si>
  <si>
    <t>Zip Code</t>
  </si>
  <si>
    <t>Quantity of Buildings Served</t>
  </si>
  <si>
    <t>Quantity of Apartment/Condo Units</t>
  </si>
  <si>
    <t>Participation Metrics</t>
  </si>
  <si>
    <t xml:space="preserve">Quantity of Buildings Served </t>
  </si>
  <si>
    <t>Quantity of (Apartment/Cond) Units Served</t>
  </si>
  <si>
    <t>Quantity of Buildings Assessed</t>
  </si>
  <si>
    <t>Quantity of Units Assessed</t>
  </si>
  <si>
    <t>Quantity of Buildings with Direct Installations Only</t>
  </si>
  <si>
    <t>Quantity of Units with Direct Installations Only</t>
  </si>
  <si>
    <t>Quantity of Buildings with Direct Installs and Major Measures Installed</t>
  </si>
  <si>
    <t>Quantity of Units with Direct Installs and Major Measures Installed</t>
  </si>
  <si>
    <t xml:space="preserve">****The % Net Energy Savings Achieved reflects the percent to the Adjusted Energy Savings Goal, which may vary from the Implementation Plan Savings Goal and percentage shown on Tab 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</si>
</sst>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0.00_);[Red]\(&quot;$&quot;#,##0.00\)"/>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000"/>
    <numFmt numFmtId="167" formatCode="0.0%"/>
    <numFmt numFmtId="168" formatCode="0;\-0;\-\-;@"/>
    <numFmt numFmtId="169" formatCode="0.000000000000000%"/>
  </numFmts>
  <fonts count="38" x14ac:knownFonts="1">
    <font>
      <sz val="11"/>
      <color theme="1"/>
      <name val="Arial"/>
      <family val="2"/>
      <scheme val="minor"/>
    </font>
    <font>
      <sz val="11"/>
      <color theme="1"/>
      <name val="Arial"/>
      <family val="2"/>
      <scheme val="minor"/>
    </font>
    <font>
      <sz val="11"/>
      <name val="Arial"/>
      <family val="2"/>
      <scheme val="minor"/>
    </font>
    <font>
      <sz val="10"/>
      <color theme="1"/>
      <name val="Century Gothic"/>
      <family val="2"/>
    </font>
    <font>
      <sz val="10"/>
      <name val="Century Gothic"/>
      <family val="2"/>
    </font>
    <font>
      <b/>
      <sz val="10"/>
      <name val="Century Gothic"/>
      <family val="2"/>
    </font>
    <font>
      <b/>
      <sz val="10"/>
      <color theme="0"/>
      <name val="Century Gothic"/>
      <family val="2"/>
    </font>
    <font>
      <b/>
      <sz val="10"/>
      <color rgb="FFFF0000"/>
      <name val="Century Gothic"/>
      <family val="2"/>
    </font>
    <font>
      <sz val="11"/>
      <color theme="0"/>
      <name val="Arial"/>
      <family val="2"/>
      <scheme val="minor"/>
    </font>
    <font>
      <i/>
      <sz val="10"/>
      <name val="Century Gothic"/>
      <family val="2"/>
    </font>
    <font>
      <sz val="10"/>
      <color rgb="FF000000"/>
      <name val="Century Gothic"/>
      <family val="2"/>
    </font>
    <font>
      <sz val="10"/>
      <color theme="1"/>
      <name val="Arial"/>
      <family val="2"/>
      <scheme val="minor"/>
    </font>
    <font>
      <b/>
      <sz val="10"/>
      <color indexed="9"/>
      <name val="Century Gothic"/>
      <family val="2"/>
    </font>
    <font>
      <b/>
      <sz val="11"/>
      <name val="Century Gothic"/>
      <family val="2"/>
    </font>
    <font>
      <b/>
      <sz val="10"/>
      <color theme="1"/>
      <name val="Century Gothic"/>
      <family val="2"/>
    </font>
    <font>
      <b/>
      <sz val="11"/>
      <color theme="1"/>
      <name val="Century Gothic"/>
      <family val="2"/>
    </font>
    <font>
      <b/>
      <sz val="11"/>
      <color rgb="FF444444"/>
      <name val="Calibri"/>
      <family val="2"/>
      <charset val="1"/>
    </font>
    <font>
      <sz val="11"/>
      <color theme="1"/>
      <name val="Century Gothic"/>
      <family val="2"/>
    </font>
    <font>
      <sz val="11"/>
      <name val="Century Gothic"/>
      <family val="2"/>
    </font>
    <font>
      <u/>
      <sz val="11"/>
      <color theme="10"/>
      <name val="Calibri"/>
      <family val="2"/>
    </font>
    <font>
      <u/>
      <sz val="9"/>
      <color theme="10"/>
      <name val="Century Gothic"/>
      <family val="2"/>
    </font>
    <font>
      <b/>
      <sz val="11"/>
      <color theme="0"/>
      <name val="Century Gothic"/>
      <family val="2"/>
    </font>
    <font>
      <sz val="11"/>
      <color rgb="FFCC0033"/>
      <name val="Century Gothic"/>
      <family val="2"/>
    </font>
    <font>
      <b/>
      <sz val="14"/>
      <color theme="0"/>
      <name val="Arial"/>
      <family val="2"/>
    </font>
    <font>
      <i/>
      <sz val="10"/>
      <color theme="1"/>
      <name val="Century Gothic"/>
      <family val="2"/>
    </font>
    <font>
      <sz val="8"/>
      <color theme="1"/>
      <name val="Century Gothic"/>
      <family val="2"/>
    </font>
    <font>
      <sz val="11"/>
      <color rgb="FF000000"/>
      <name val="Century Gothic"/>
      <family val="2"/>
    </font>
    <font>
      <b/>
      <sz val="11"/>
      <color rgb="FF000000"/>
      <name val="Century Gothic"/>
      <family val="2"/>
    </font>
    <font>
      <sz val="11"/>
      <color rgb="FF000000"/>
      <name val="Calibri"/>
      <family val="2"/>
    </font>
    <font>
      <b/>
      <sz val="10"/>
      <color rgb="FFFFFFFF"/>
      <name val="Century Gothic"/>
      <family val="2"/>
    </font>
    <font>
      <b/>
      <sz val="10"/>
      <color rgb="FFEEECE1"/>
      <name val="Century Gothic"/>
      <family val="2"/>
    </font>
    <font>
      <b/>
      <sz val="10"/>
      <color rgb="FF00B050"/>
      <name val="Century Gothic"/>
      <family val="2"/>
    </font>
    <font>
      <b/>
      <sz val="10"/>
      <name val="Century Gothic"/>
      <family val="1"/>
    </font>
    <font>
      <sz val="10"/>
      <color rgb="FFFF0000"/>
      <name val="Century Gothic"/>
      <family val="1"/>
    </font>
    <font>
      <sz val="10"/>
      <name val="Century Gothic"/>
      <family val="1"/>
    </font>
    <font>
      <sz val="10"/>
      <color rgb="FFFF0000"/>
      <name val="Arial"/>
      <family val="2"/>
      <scheme val="major"/>
    </font>
    <font>
      <sz val="11"/>
      <color rgb="FFFF0000"/>
      <name val="Arial"/>
      <family val="2"/>
      <scheme val="minor"/>
    </font>
    <font>
      <sz val="10"/>
      <color theme="1"/>
      <name val="Century Gothic"/>
      <family val="1"/>
    </font>
  </fonts>
  <fills count="15">
    <fill>
      <patternFill patternType="none"/>
    </fill>
    <fill>
      <patternFill patternType="gray125"/>
    </fill>
    <fill>
      <patternFill patternType="solid">
        <fgColor rgb="FFCACACA"/>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656565"/>
        <bgColor indexed="64"/>
      </patternFill>
    </fill>
    <fill>
      <patternFill patternType="solid">
        <fgColor theme="0" tint="-0.34998626667073579"/>
        <bgColor indexed="64"/>
      </patternFill>
    </fill>
    <fill>
      <patternFill patternType="solid">
        <fgColor theme="0"/>
        <bgColor indexed="64"/>
      </patternFill>
    </fill>
    <fill>
      <patternFill patternType="solid">
        <fgColor rgb="FFFFFFFF"/>
        <bgColor indexed="64"/>
      </patternFill>
    </fill>
    <fill>
      <patternFill patternType="solid">
        <fgColor rgb="FF656565"/>
        <bgColor rgb="FF000000"/>
      </patternFill>
    </fill>
    <fill>
      <patternFill patternType="solid">
        <fgColor rgb="FFF2F2F2"/>
        <bgColor rgb="FF000000"/>
      </patternFill>
    </fill>
    <fill>
      <patternFill patternType="solid">
        <fgColor rgb="FFCACACA"/>
        <bgColor rgb="FF000000"/>
      </patternFill>
    </fill>
    <fill>
      <patternFill patternType="solid">
        <fgColor rgb="FFD9D9D9"/>
        <bgColor rgb="FF000000"/>
      </patternFill>
    </fill>
    <fill>
      <patternFill patternType="solid">
        <fgColor rgb="FFFFFFFF"/>
        <bgColor rgb="FF000000"/>
      </patternFill>
    </fill>
    <fill>
      <patternFill patternType="solid">
        <fgColor rgb="FF808080"/>
        <bgColor rgb="FF000000"/>
      </patternFill>
    </fill>
  </fills>
  <borders count="13">
    <border>
      <left/>
      <right/>
      <top/>
      <bottom/>
      <diagonal/>
    </border>
    <border>
      <left style="thin">
        <color indexed="64"/>
      </left>
      <right style="thin">
        <color indexed="64"/>
      </right>
      <top style="thin">
        <color auto="1"/>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auto="1"/>
      </top>
      <bottom/>
      <diagonal/>
    </border>
    <border>
      <left/>
      <right/>
      <top style="thin">
        <color auto="1"/>
      </top>
      <bottom/>
      <diagonal/>
    </border>
    <border>
      <left style="thin">
        <color indexed="64"/>
      </left>
      <right/>
      <top style="thin">
        <color auto="1"/>
      </top>
      <bottom/>
      <diagonal/>
    </border>
    <border>
      <left/>
      <right style="thin">
        <color indexed="64"/>
      </right>
      <top style="thin">
        <color auto="1"/>
      </top>
      <bottom style="thin">
        <color indexed="64"/>
      </bottom>
      <diagonal/>
    </border>
    <border>
      <left/>
      <right/>
      <top style="thin">
        <color auto="1"/>
      </top>
      <bottom style="thin">
        <color indexed="64"/>
      </bottom>
      <diagonal/>
    </border>
    <border>
      <left style="thin">
        <color indexed="64"/>
      </left>
      <right/>
      <top style="thin">
        <color auto="1"/>
      </top>
      <bottom style="thin">
        <color indexed="64"/>
      </bottom>
      <diagonal/>
    </border>
    <border>
      <left/>
      <right style="thin">
        <color indexed="64"/>
      </right>
      <top/>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9" fillId="0" borderId="0" applyNumberFormat="0" applyFill="0" applyBorder="0" applyAlignment="0" applyProtection="0">
      <alignment vertical="top"/>
      <protection locked="0"/>
    </xf>
  </cellStyleXfs>
  <cellXfs count="250">
    <xf numFmtId="0" fontId="0" fillId="0" borderId="0" xfId="0"/>
    <xf numFmtId="0" fontId="2" fillId="0" borderId="0" xfId="0" applyFont="1"/>
    <xf numFmtId="9" fontId="2" fillId="0" borderId="0" xfId="3" applyFont="1"/>
    <xf numFmtId="164" fontId="2" fillId="0" borderId="0" xfId="0" applyNumberFormat="1" applyFont="1"/>
    <xf numFmtId="9" fontId="0" fillId="0" borderId="0" xfId="3" applyFont="1"/>
    <xf numFmtId="0" fontId="8" fillId="0" borderId="0" xfId="0" applyFont="1"/>
    <xf numFmtId="44" fontId="7" fillId="0" borderId="0" xfId="0" applyNumberFormat="1" applyFont="1"/>
    <xf numFmtId="9" fontId="2" fillId="0" borderId="0" xfId="3" applyFont="1" applyFill="1"/>
    <xf numFmtId="9" fontId="4" fillId="0" borderId="1" xfId="0" applyNumberFormat="1" applyFont="1" applyBorder="1" applyAlignment="1">
      <alignment horizontal="center"/>
    </xf>
    <xf numFmtId="165" fontId="4" fillId="0" borderId="1" xfId="0" applyNumberFormat="1" applyFont="1" applyBorder="1"/>
    <xf numFmtId="165" fontId="4" fillId="0" borderId="1" xfId="0" applyNumberFormat="1" applyFont="1" applyBorder="1" applyAlignment="1">
      <alignment horizontal="center"/>
    </xf>
    <xf numFmtId="0" fontId="4" fillId="0" borderId="1" xfId="0" applyFont="1" applyBorder="1" applyAlignment="1">
      <alignment horizontal="left" vertical="center" wrapText="1"/>
    </xf>
    <xf numFmtId="165" fontId="2" fillId="0" borderId="0" xfId="3" applyNumberFormat="1" applyFont="1" applyFill="1"/>
    <xf numFmtId="0" fontId="2" fillId="0" borderId="0" xfId="3" applyNumberFormat="1" applyFont="1" applyFill="1"/>
    <xf numFmtId="164" fontId="4" fillId="0" borderId="1" xfId="1" applyNumberFormat="1" applyFont="1" applyFill="1" applyBorder="1" applyAlignment="1">
      <alignment horizontal="center"/>
    </xf>
    <xf numFmtId="0" fontId="4" fillId="0" borderId="1" xfId="0" applyFont="1" applyBorder="1" applyAlignment="1">
      <alignment horizontal="left" wrapText="1"/>
    </xf>
    <xf numFmtId="2" fontId="2" fillId="0" borderId="0" xfId="0" applyNumberFormat="1" applyFont="1"/>
    <xf numFmtId="2" fontId="2" fillId="0" borderId="0" xfId="3" applyNumberFormat="1" applyFont="1" applyFill="1"/>
    <xf numFmtId="166" fontId="2" fillId="0" borderId="0" xfId="0" applyNumberFormat="1" applyFont="1"/>
    <xf numFmtId="9" fontId="4" fillId="0" borderId="1" xfId="3" applyFont="1" applyFill="1" applyBorder="1" applyAlignment="1">
      <alignment horizontal="center"/>
    </xf>
    <xf numFmtId="164" fontId="4" fillId="0" borderId="1" xfId="1" applyNumberFormat="1" applyFont="1" applyFill="1" applyBorder="1" applyAlignment="1">
      <alignment horizontal="right"/>
    </xf>
    <xf numFmtId="167" fontId="2" fillId="0" borderId="0" xfId="3" applyNumberFormat="1" applyFont="1"/>
    <xf numFmtId="9" fontId="4" fillId="0" borderId="1" xfId="3" applyFont="1" applyFill="1" applyBorder="1" applyAlignment="1">
      <alignment horizontal="center" wrapText="1"/>
    </xf>
    <xf numFmtId="3" fontId="4" fillId="0" borderId="1" xfId="0" applyNumberFormat="1" applyFont="1" applyBorder="1" applyAlignment="1">
      <alignment horizontal="right" wrapText="1"/>
    </xf>
    <xf numFmtId="0" fontId="11" fillId="0" borderId="0" xfId="0" applyFont="1"/>
    <xf numFmtId="0" fontId="12" fillId="5" borderId="1" xfId="0" applyFont="1" applyFill="1" applyBorder="1" applyAlignment="1">
      <alignment horizontal="center" vertical="center" wrapText="1"/>
    </xf>
    <xf numFmtId="0" fontId="13" fillId="0" borderId="0" xfId="0" applyFont="1" applyAlignment="1">
      <alignment horizontal="left" vertical="center"/>
    </xf>
    <xf numFmtId="0" fontId="15" fillId="0" borderId="0" xfId="0" applyFont="1"/>
    <xf numFmtId="0" fontId="16" fillId="0" borderId="0" xfId="0" applyFont="1"/>
    <xf numFmtId="0" fontId="17" fillId="0" borderId="0" xfId="0" applyFont="1"/>
    <xf numFmtId="0" fontId="0" fillId="0" borderId="0" xfId="0" applyAlignment="1">
      <alignment vertical="center"/>
    </xf>
    <xf numFmtId="9" fontId="5" fillId="0" borderId="1" xfId="3" applyFont="1" applyBorder="1" applyAlignment="1">
      <alignment vertical="center"/>
    </xf>
    <xf numFmtId="165" fontId="5" fillId="0" borderId="1" xfId="0" applyNumberFormat="1" applyFont="1" applyBorder="1" applyAlignment="1">
      <alignment vertical="center"/>
    </xf>
    <xf numFmtId="0" fontId="5" fillId="0" borderId="1" xfId="0" applyFont="1" applyBorder="1" applyAlignment="1">
      <alignment vertical="center" wrapText="1"/>
    </xf>
    <xf numFmtId="0" fontId="6" fillId="5" borderId="1" xfId="0" applyFont="1" applyFill="1" applyBorder="1" applyAlignment="1">
      <alignment horizontal="center" vertical="center" wrapText="1"/>
    </xf>
    <xf numFmtId="0" fontId="6" fillId="0" borderId="0" xfId="0" applyFont="1" applyAlignment="1">
      <alignment vertical="center" wrapText="1"/>
    </xf>
    <xf numFmtId="0" fontId="15" fillId="0" borderId="0" xfId="0" applyFont="1" applyAlignment="1">
      <alignment vertical="center"/>
    </xf>
    <xf numFmtId="0" fontId="14" fillId="0" borderId="0" xfId="0" applyFont="1"/>
    <xf numFmtId="44" fontId="0" fillId="0" borderId="0" xfId="0" applyNumberFormat="1" applyAlignment="1">
      <alignment vertical="center"/>
    </xf>
    <xf numFmtId="165" fontId="0" fillId="0" borderId="0" xfId="0" applyNumberFormat="1" applyAlignment="1">
      <alignment vertical="center"/>
    </xf>
    <xf numFmtId="0" fontId="3" fillId="0" borderId="1" xfId="0" applyFont="1" applyBorder="1"/>
    <xf numFmtId="0" fontId="3" fillId="0" borderId="1" xfId="0" applyFont="1" applyBorder="1" applyAlignment="1">
      <alignment wrapText="1"/>
    </xf>
    <xf numFmtId="0" fontId="6" fillId="5" borderId="1" xfId="0" applyFont="1" applyFill="1" applyBorder="1" applyAlignment="1">
      <alignment horizontal="center" vertical="center"/>
    </xf>
    <xf numFmtId="0" fontId="13" fillId="0" borderId="0" xfId="0" applyFont="1"/>
    <xf numFmtId="0" fontId="1" fillId="0" borderId="0" xfId="0" applyFont="1"/>
    <xf numFmtId="0" fontId="1" fillId="0" borderId="0" xfId="0" applyFont="1" applyAlignment="1">
      <alignment vertical="center"/>
    </xf>
    <xf numFmtId="0" fontId="5" fillId="0" borderId="0" xfId="0" applyFont="1" applyAlignment="1">
      <alignment horizontal="left" vertical="center"/>
    </xf>
    <xf numFmtId="9" fontId="17" fillId="0" borderId="0" xfId="0" applyNumberFormat="1" applyFont="1" applyAlignment="1">
      <alignment horizontal="center"/>
    </xf>
    <xf numFmtId="3" fontId="17" fillId="0" borderId="0" xfId="0" applyNumberFormat="1" applyFont="1" applyAlignment="1">
      <alignment horizontal="center"/>
    </xf>
    <xf numFmtId="0" fontId="18" fillId="0" borderId="0" xfId="0" applyFont="1" applyAlignment="1">
      <alignment horizontal="center"/>
    </xf>
    <xf numFmtId="0" fontId="13" fillId="0" borderId="0" xfId="0" applyFont="1" applyAlignment="1">
      <alignment horizontal="center" vertical="center" wrapText="1"/>
    </xf>
    <xf numFmtId="3" fontId="17" fillId="3" borderId="1" xfId="0" applyNumberFormat="1" applyFont="1" applyFill="1" applyBorder="1" applyAlignment="1">
      <alignment horizontal="center"/>
    </xf>
    <xf numFmtId="0" fontId="18" fillId="3" borderId="1" xfId="0" applyFont="1" applyFill="1" applyBorder="1" applyAlignment="1">
      <alignment horizontal="center"/>
    </xf>
    <xf numFmtId="0" fontId="13" fillId="3" borderId="1" xfId="0" applyFont="1" applyFill="1" applyBorder="1" applyAlignment="1">
      <alignment horizontal="center" vertical="center" wrapText="1"/>
    </xf>
    <xf numFmtId="9" fontId="17" fillId="0" borderId="1" xfId="0" applyNumberFormat="1" applyFont="1" applyBorder="1" applyAlignment="1">
      <alignment horizontal="center"/>
    </xf>
    <xf numFmtId="3" fontId="17" fillId="0" borderId="1" xfId="0" applyNumberFormat="1" applyFont="1" applyBorder="1" applyAlignment="1">
      <alignment horizontal="center"/>
    </xf>
    <xf numFmtId="0" fontId="17" fillId="0" borderId="1" xfId="0" applyFont="1" applyBorder="1" applyAlignment="1">
      <alignment horizontal="center"/>
    </xf>
    <xf numFmtId="0" fontId="18" fillId="0" borderId="1" xfId="0" applyFont="1" applyBorder="1" applyAlignment="1">
      <alignment horizontal="center" vertical="center"/>
    </xf>
    <xf numFmtId="3" fontId="1" fillId="0" borderId="0" xfId="0" applyNumberFormat="1" applyFont="1"/>
    <xf numFmtId="9" fontId="15" fillId="3" borderId="1" xfId="0" applyNumberFormat="1" applyFont="1" applyFill="1" applyBorder="1" applyAlignment="1">
      <alignment horizontal="center"/>
    </xf>
    <xf numFmtId="3" fontId="15" fillId="3" borderId="1" xfId="0" applyNumberFormat="1" applyFont="1" applyFill="1" applyBorder="1" applyAlignment="1">
      <alignment horizontal="center"/>
    </xf>
    <xf numFmtId="0" fontId="13" fillId="3" borderId="1" xfId="0" applyFont="1" applyFill="1" applyBorder="1" applyAlignment="1">
      <alignment horizontal="center"/>
    </xf>
    <xf numFmtId="0" fontId="18" fillId="0" borderId="1" xfId="0" applyFont="1" applyBorder="1" applyAlignment="1">
      <alignment horizontal="center" vertical="center" wrapText="1"/>
    </xf>
    <xf numFmtId="0" fontId="18" fillId="0" borderId="1" xfId="0" applyFont="1" applyBorder="1" applyAlignment="1">
      <alignment horizontal="center"/>
    </xf>
    <xf numFmtId="168" fontId="18" fillId="3" borderId="1" xfId="0" applyNumberFormat="1" applyFont="1" applyFill="1" applyBorder="1" applyAlignment="1">
      <alignment horizontal="center"/>
    </xf>
    <xf numFmtId="164" fontId="20" fillId="0" borderId="1" xfId="4" applyNumberFormat="1" applyFont="1" applyBorder="1" applyAlignment="1" applyProtection="1">
      <alignment horizontal="left" vertical="center" wrapText="1"/>
    </xf>
    <xf numFmtId="164" fontId="19" fillId="0" borderId="1" xfId="4" applyNumberFormat="1" applyBorder="1" applyAlignment="1" applyProtection="1">
      <alignment horizontal="left" vertical="center" wrapText="1"/>
    </xf>
    <xf numFmtId="164" fontId="17" fillId="0" borderId="1" xfId="1" applyNumberFormat="1" applyFont="1" applyBorder="1" applyAlignment="1">
      <alignment horizontal="center" vertical="center" wrapText="1"/>
    </xf>
    <xf numFmtId="168" fontId="18" fillId="0" borderId="1" xfId="0" applyNumberFormat="1" applyFont="1" applyBorder="1" applyAlignment="1">
      <alignment horizontal="center"/>
    </xf>
    <xf numFmtId="0" fontId="17" fillId="0" borderId="1" xfId="0" applyFont="1" applyBorder="1" applyAlignment="1">
      <alignment wrapText="1"/>
    </xf>
    <xf numFmtId="168" fontId="17" fillId="0" borderId="1" xfId="0" applyNumberFormat="1" applyFont="1" applyBorder="1" applyAlignment="1">
      <alignment horizontal="center"/>
    </xf>
    <xf numFmtId="164" fontId="17" fillId="0" borderId="1" xfId="1" applyNumberFormat="1" applyFont="1" applyBorder="1" applyAlignment="1">
      <alignment horizontal="right" vertical="center" wrapText="1"/>
    </xf>
    <xf numFmtId="168" fontId="18" fillId="0" borderId="1" xfId="0" applyNumberFormat="1" applyFont="1" applyBorder="1" applyAlignment="1">
      <alignment horizontal="center" vertical="center"/>
    </xf>
    <xf numFmtId="9" fontId="17" fillId="0" borderId="1" xfId="0" applyNumberFormat="1" applyFont="1" applyBorder="1" applyAlignment="1">
      <alignment horizontal="center" vertical="center"/>
    </xf>
    <xf numFmtId="3" fontId="17" fillId="0" borderId="1" xfId="0" applyNumberFormat="1" applyFont="1" applyBorder="1" applyAlignment="1">
      <alignment horizontal="center" vertical="center"/>
    </xf>
    <xf numFmtId="168" fontId="17" fillId="0" borderId="1" xfId="0" applyNumberFormat="1" applyFont="1" applyBorder="1" applyAlignment="1">
      <alignment horizontal="center" vertical="center"/>
    </xf>
    <xf numFmtId="164" fontId="17" fillId="0" borderId="1" xfId="1" applyNumberFormat="1" applyFont="1" applyBorder="1"/>
    <xf numFmtId="164" fontId="17" fillId="0" borderId="1" xfId="1" applyNumberFormat="1" applyFont="1" applyBorder="1" applyAlignment="1">
      <alignment horizontal="center"/>
    </xf>
    <xf numFmtId="0" fontId="17" fillId="0" borderId="1" xfId="0" applyFont="1" applyBorder="1" applyAlignment="1">
      <alignment vertical="center" wrapText="1"/>
    </xf>
    <xf numFmtId="0" fontId="21" fillId="5" borderId="1" xfId="0" applyFont="1" applyFill="1" applyBorder="1" applyAlignment="1">
      <alignment horizontal="center" vertical="center" wrapText="1"/>
    </xf>
    <xf numFmtId="0" fontId="21" fillId="5" borderId="1" xfId="0" applyFont="1" applyFill="1" applyBorder="1" applyAlignment="1">
      <alignment vertical="center"/>
    </xf>
    <xf numFmtId="0" fontId="21" fillId="5" borderId="1" xfId="0" applyFont="1" applyFill="1" applyBorder="1" applyAlignment="1">
      <alignment horizontal="center" vertical="center"/>
    </xf>
    <xf numFmtId="0" fontId="22" fillId="0" borderId="0" xfId="0" applyFont="1"/>
    <xf numFmtId="0" fontId="23" fillId="0" borderId="0" xfId="0" applyFont="1"/>
    <xf numFmtId="0" fontId="13" fillId="0" borderId="0" xfId="0" applyFont="1" applyAlignment="1">
      <alignment vertical="center"/>
    </xf>
    <xf numFmtId="0" fontId="14" fillId="0" borderId="0" xfId="0" applyFont="1" applyAlignment="1">
      <alignment horizontal="center"/>
    </xf>
    <xf numFmtId="3" fontId="14" fillId="0" borderId="0" xfId="0" applyNumberFormat="1" applyFont="1" applyAlignment="1">
      <alignment horizontal="center"/>
    </xf>
    <xf numFmtId="1" fontId="14" fillId="0" borderId="0" xfId="0" applyNumberFormat="1" applyFont="1" applyAlignment="1">
      <alignment horizontal="center"/>
    </xf>
    <xf numFmtId="0" fontId="3" fillId="0" borderId="0" xfId="0" applyFont="1"/>
    <xf numFmtId="0" fontId="3" fillId="0" borderId="0" xfId="0" applyFont="1" applyAlignment="1">
      <alignment horizontal="center"/>
    </xf>
    <xf numFmtId="3" fontId="3" fillId="0" borderId="0" xfId="0" applyNumberFormat="1" applyFont="1" applyAlignment="1">
      <alignment horizontal="center"/>
    </xf>
    <xf numFmtId="1" fontId="3" fillId="0" borderId="0" xfId="0" applyNumberFormat="1" applyFont="1" applyAlignment="1">
      <alignment horizontal="center"/>
    </xf>
    <xf numFmtId="0" fontId="3" fillId="0" borderId="1" xfId="0" applyFont="1" applyBorder="1" applyAlignment="1">
      <alignment horizontal="center" vertical="center"/>
    </xf>
    <xf numFmtId="3" fontId="24" fillId="0" borderId="1" xfId="0" applyNumberFormat="1" applyFont="1" applyBorder="1" applyAlignment="1">
      <alignment vertical="center" wrapText="1"/>
    </xf>
    <xf numFmtId="0" fontId="3" fillId="0" borderId="1" xfId="0" applyFont="1" applyBorder="1" applyAlignment="1">
      <alignment vertical="center"/>
    </xf>
    <xf numFmtId="0" fontId="10" fillId="8" borderId="1" xfId="0" applyFont="1" applyFill="1" applyBorder="1" applyAlignment="1">
      <alignment horizontal="center"/>
    </xf>
    <xf numFmtId="0" fontId="10" fillId="7" borderId="1" xfId="0" applyFont="1" applyFill="1" applyBorder="1" applyAlignment="1">
      <alignment horizontal="center"/>
    </xf>
    <xf numFmtId="0" fontId="3" fillId="7" borderId="1" xfId="0" applyFont="1" applyFill="1" applyBorder="1" applyAlignment="1">
      <alignment horizontal="center"/>
    </xf>
    <xf numFmtId="0" fontId="3" fillId="4" borderId="1" xfId="0" applyFont="1" applyFill="1" applyBorder="1" applyAlignment="1">
      <alignment horizontal="center"/>
    </xf>
    <xf numFmtId="3" fontId="3" fillId="4" borderId="1" xfId="0" applyNumberFormat="1" applyFont="1" applyFill="1" applyBorder="1" applyAlignment="1">
      <alignment horizontal="center"/>
    </xf>
    <xf numFmtId="1" fontId="3" fillId="4" borderId="1" xfId="0" applyNumberFormat="1" applyFont="1" applyFill="1" applyBorder="1" applyAlignment="1">
      <alignment horizontal="center"/>
    </xf>
    <xf numFmtId="3" fontId="3" fillId="0" borderId="1" xfId="0" applyNumberFormat="1" applyFont="1" applyBorder="1" applyAlignment="1">
      <alignment horizontal="center"/>
    </xf>
    <xf numFmtId="0" fontId="21" fillId="5" borderId="1" xfId="0" applyFont="1" applyFill="1" applyBorder="1" applyAlignment="1">
      <alignment vertical="center" wrapText="1"/>
    </xf>
    <xf numFmtId="0" fontId="6" fillId="0" borderId="0" xfId="0" applyFont="1"/>
    <xf numFmtId="0" fontId="17" fillId="0" borderId="0" xfId="0" applyFont="1" applyAlignment="1">
      <alignment horizontal="left" wrapText="1"/>
    </xf>
    <xf numFmtId="3" fontId="17" fillId="0" borderId="12" xfId="0" applyNumberFormat="1" applyFont="1" applyBorder="1" applyAlignment="1">
      <alignment horizontal="center"/>
    </xf>
    <xf numFmtId="9" fontId="17" fillId="0" borderId="1" xfId="2" applyNumberFormat="1" applyFont="1" applyBorder="1" applyAlignment="1">
      <alignment horizontal="center"/>
    </xf>
    <xf numFmtId="165" fontId="17" fillId="3" borderId="1" xfId="2" applyNumberFormat="1" applyFont="1" applyFill="1" applyBorder="1" applyAlignment="1">
      <alignment horizontal="center"/>
    </xf>
    <xf numFmtId="165" fontId="18" fillId="3" borderId="1" xfId="2" applyNumberFormat="1" applyFont="1" applyFill="1" applyBorder="1" applyAlignment="1">
      <alignment horizontal="center"/>
    </xf>
    <xf numFmtId="165" fontId="17" fillId="0" borderId="1" xfId="2" applyNumberFormat="1" applyFont="1" applyBorder="1" applyAlignment="1">
      <alignment horizontal="center"/>
    </xf>
    <xf numFmtId="165" fontId="17" fillId="0" borderId="1" xfId="2" applyNumberFormat="1" applyFont="1" applyFill="1" applyBorder="1" applyAlignment="1">
      <alignment horizontal="center"/>
    </xf>
    <xf numFmtId="0" fontId="21" fillId="0" borderId="6" xfId="0" applyFont="1" applyBorder="1" applyAlignment="1">
      <alignment horizontal="center" vertical="center" wrapText="1"/>
    </xf>
    <xf numFmtId="0" fontId="21" fillId="0" borderId="7" xfId="0" applyFont="1" applyBorder="1" applyAlignment="1">
      <alignment horizontal="center" vertical="center" wrapText="1"/>
    </xf>
    <xf numFmtId="165" fontId="13" fillId="3" borderId="1" xfId="2" applyNumberFormat="1" applyFont="1" applyFill="1" applyBorder="1" applyAlignment="1">
      <alignment horizontal="center"/>
    </xf>
    <xf numFmtId="165" fontId="15" fillId="3" borderId="1" xfId="2" applyNumberFormat="1" applyFont="1" applyFill="1" applyBorder="1" applyAlignment="1">
      <alignment horizontal="center"/>
    </xf>
    <xf numFmtId="165" fontId="18" fillId="0" borderId="1" xfId="2" applyNumberFormat="1" applyFont="1" applyBorder="1" applyAlignment="1">
      <alignment horizontal="center"/>
    </xf>
    <xf numFmtId="165" fontId="17" fillId="0" borderId="1" xfId="2" applyNumberFormat="1" applyFont="1" applyBorder="1" applyAlignment="1">
      <alignment horizontal="center" vertical="center"/>
    </xf>
    <xf numFmtId="165" fontId="18" fillId="0" borderId="1" xfId="2" applyNumberFormat="1" applyFont="1" applyBorder="1" applyAlignment="1">
      <alignment horizontal="center" vertical="center"/>
    </xf>
    <xf numFmtId="0" fontId="27" fillId="0" borderId="0" xfId="0" applyFont="1" applyAlignment="1">
      <alignment wrapText="1"/>
    </xf>
    <xf numFmtId="0" fontId="27" fillId="0" borderId="0" xfId="0" applyFont="1"/>
    <xf numFmtId="0" fontId="28" fillId="0" borderId="0" xfId="0" applyFont="1"/>
    <xf numFmtId="0" fontId="10" fillId="0" borderId="0" xfId="0" applyFont="1" applyAlignment="1">
      <alignment horizontal="left" vertical="center" wrapText="1"/>
    </xf>
    <xf numFmtId="0" fontId="29" fillId="9" borderId="1" xfId="0" applyFont="1" applyFill="1" applyBorder="1" applyAlignment="1">
      <alignment horizontal="center" vertical="center" wrapText="1"/>
    </xf>
    <xf numFmtId="0" fontId="5" fillId="10" borderId="10" xfId="0" applyFont="1" applyFill="1" applyBorder="1" applyAlignment="1">
      <alignment vertical="center" wrapText="1"/>
    </xf>
    <xf numFmtId="0" fontId="5" fillId="10" borderId="9" xfId="0" applyFont="1" applyFill="1" applyBorder="1" applyAlignment="1">
      <alignment vertical="center" wrapText="1"/>
    </xf>
    <xf numFmtId="0" fontId="5" fillId="10" borderId="8" xfId="0" applyFont="1" applyFill="1" applyBorder="1" applyAlignment="1">
      <alignment vertical="center" wrapText="1"/>
    </xf>
    <xf numFmtId="164" fontId="4" fillId="0" borderId="1" xfId="0" applyNumberFormat="1" applyFont="1" applyBorder="1" applyAlignment="1">
      <alignment horizontal="center"/>
    </xf>
    <xf numFmtId="0" fontId="5" fillId="11" borderId="1" xfId="0" applyFont="1" applyFill="1" applyBorder="1" applyAlignment="1">
      <alignment horizontal="left" wrapText="1"/>
    </xf>
    <xf numFmtId="164" fontId="5" fillId="11" borderId="1" xfId="0" applyNumberFormat="1" applyFont="1" applyFill="1" applyBorder="1" applyAlignment="1">
      <alignment horizontal="left"/>
    </xf>
    <xf numFmtId="164" fontId="5" fillId="11" borderId="1" xfId="0" applyNumberFormat="1" applyFont="1" applyFill="1" applyBorder="1" applyAlignment="1">
      <alignment horizontal="right"/>
    </xf>
    <xf numFmtId="3" fontId="5" fillId="11" borderId="1" xfId="1" applyNumberFormat="1" applyFont="1" applyFill="1" applyBorder="1" applyAlignment="1">
      <alignment horizontal="right"/>
    </xf>
    <xf numFmtId="9" fontId="5" fillId="11" borderId="1" xfId="0" applyNumberFormat="1" applyFont="1" applyFill="1" applyBorder="1" applyAlignment="1">
      <alignment horizontal="center"/>
    </xf>
    <xf numFmtId="165" fontId="5" fillId="11" borderId="1" xfId="0" applyNumberFormat="1" applyFont="1" applyFill="1" applyBorder="1"/>
    <xf numFmtId="0" fontId="9" fillId="12" borderId="1" xfId="0" applyFont="1" applyFill="1" applyBorder="1" applyAlignment="1">
      <alignment horizontal="right" wrapText="1"/>
    </xf>
    <xf numFmtId="164" fontId="4" fillId="12" borderId="1" xfId="0" applyNumberFormat="1" applyFont="1" applyFill="1" applyBorder="1" applyAlignment="1">
      <alignment horizontal="left" wrapText="1"/>
    </xf>
    <xf numFmtId="164" fontId="4" fillId="12" borderId="1" xfId="0" applyNumberFormat="1" applyFont="1" applyFill="1" applyBorder="1" applyAlignment="1">
      <alignment horizontal="right" wrapText="1"/>
    </xf>
    <xf numFmtId="3" fontId="4" fillId="12" borderId="1" xfId="0" applyNumberFormat="1" applyFont="1" applyFill="1" applyBorder="1" applyAlignment="1">
      <alignment horizontal="right" wrapText="1"/>
    </xf>
    <xf numFmtId="9" fontId="4" fillId="12" borderId="1" xfId="0" applyNumberFormat="1" applyFont="1" applyFill="1" applyBorder="1" applyAlignment="1">
      <alignment horizontal="center"/>
    </xf>
    <xf numFmtId="165" fontId="4" fillId="12" borderId="1" xfId="0" applyNumberFormat="1" applyFont="1" applyFill="1" applyBorder="1"/>
    <xf numFmtId="0" fontId="5" fillId="10" borderId="9" xfId="0" applyFont="1" applyFill="1" applyBorder="1" applyAlignment="1">
      <alignment horizontal="right" vertical="center" wrapText="1"/>
    </xf>
    <xf numFmtId="44" fontId="7" fillId="10" borderId="9" xfId="0" applyNumberFormat="1" applyFont="1" applyFill="1" applyBorder="1" applyAlignment="1">
      <alignment vertical="center" wrapText="1"/>
    </xf>
    <xf numFmtId="44" fontId="30" fillId="10" borderId="9" xfId="0" applyNumberFormat="1" applyFont="1" applyFill="1" applyBorder="1" applyAlignment="1">
      <alignment vertical="center" wrapText="1"/>
    </xf>
    <xf numFmtId="0" fontId="31" fillId="10" borderId="9" xfId="0" applyFont="1" applyFill="1" applyBorder="1" applyAlignment="1">
      <alignment vertical="center" wrapText="1"/>
    </xf>
    <xf numFmtId="3" fontId="4" fillId="0" borderId="1" xfId="1" applyNumberFormat="1" applyFont="1" applyFill="1" applyBorder="1" applyAlignment="1">
      <alignment horizontal="right"/>
    </xf>
    <xf numFmtId="164" fontId="5" fillId="11" borderId="1" xfId="1" applyNumberFormat="1" applyFont="1" applyFill="1" applyBorder="1" applyAlignment="1">
      <alignment horizontal="right"/>
    </xf>
    <xf numFmtId="9" fontId="5" fillId="11" borderId="1" xfId="3" applyFont="1" applyFill="1" applyBorder="1" applyAlignment="1">
      <alignment horizontal="center"/>
    </xf>
    <xf numFmtId="0" fontId="5" fillId="10" borderId="9" xfId="0" applyFont="1" applyFill="1" applyBorder="1" applyAlignment="1">
      <alignment vertical="center"/>
    </xf>
    <xf numFmtId="44" fontId="7" fillId="10" borderId="9" xfId="0" applyNumberFormat="1" applyFont="1" applyFill="1" applyBorder="1" applyAlignment="1">
      <alignment vertical="center"/>
    </xf>
    <xf numFmtId="44" fontId="30" fillId="10" borderId="9" xfId="0" applyNumberFormat="1" applyFont="1" applyFill="1" applyBorder="1" applyAlignment="1">
      <alignment vertical="center"/>
    </xf>
    <xf numFmtId="0" fontId="5" fillId="10" borderId="8" xfId="0" applyFont="1" applyFill="1" applyBorder="1" applyAlignment="1">
      <alignment vertical="center"/>
    </xf>
    <xf numFmtId="165" fontId="4" fillId="13" borderId="1" xfId="0" applyNumberFormat="1" applyFont="1" applyFill="1" applyBorder="1" applyAlignment="1">
      <alignment horizontal="center"/>
    </xf>
    <xf numFmtId="9" fontId="32" fillId="2" borderId="1" xfId="0" applyNumberFormat="1" applyFont="1" applyFill="1" applyBorder="1" applyAlignment="1">
      <alignment horizontal="center"/>
    </xf>
    <xf numFmtId="0" fontId="33" fillId="10" borderId="9" xfId="0" applyFont="1" applyFill="1" applyBorder="1" applyAlignment="1">
      <alignment vertical="center"/>
    </xf>
    <xf numFmtId="8" fontId="7" fillId="10" borderId="9" xfId="0" applyNumberFormat="1" applyFont="1" applyFill="1" applyBorder="1" applyAlignment="1">
      <alignment vertical="center" wrapText="1"/>
    </xf>
    <xf numFmtId="0" fontId="5" fillId="11" borderId="1" xfId="0" applyFont="1" applyFill="1" applyBorder="1" applyAlignment="1">
      <alignment horizontal="left" vertical="center" wrapText="1"/>
    </xf>
    <xf numFmtId="0" fontId="5" fillId="11" borderId="1" xfId="0" applyFont="1" applyFill="1" applyBorder="1" applyAlignment="1">
      <alignment horizontal="left"/>
    </xf>
    <xf numFmtId="3" fontId="5" fillId="11" borderId="1" xfId="1" applyNumberFormat="1" applyFont="1" applyFill="1" applyBorder="1" applyAlignment="1">
      <alignment horizontal="center"/>
    </xf>
    <xf numFmtId="0" fontId="5" fillId="10" borderId="1" xfId="0" applyFont="1" applyFill="1" applyBorder="1" applyAlignment="1">
      <alignment horizontal="left" vertical="center" wrapText="1"/>
    </xf>
    <xf numFmtId="0" fontId="5" fillId="10" borderId="1" xfId="0" applyFont="1" applyFill="1" applyBorder="1" applyAlignment="1">
      <alignment horizontal="left"/>
    </xf>
    <xf numFmtId="3" fontId="5" fillId="10" borderId="1" xfId="1" applyNumberFormat="1" applyFont="1" applyFill="1" applyBorder="1" applyAlignment="1">
      <alignment horizontal="center"/>
    </xf>
    <xf numFmtId="9" fontId="5" fillId="10" borderId="1" xfId="0" applyNumberFormat="1" applyFont="1" applyFill="1" applyBorder="1" applyAlignment="1">
      <alignment horizontal="center"/>
    </xf>
    <xf numFmtId="165" fontId="5" fillId="10" borderId="1" xfId="0" applyNumberFormat="1" applyFont="1" applyFill="1" applyBorder="1"/>
    <xf numFmtId="164" fontId="34" fillId="0" borderId="1" xfId="1" applyNumberFormat="1" applyFont="1" applyFill="1" applyBorder="1" applyAlignment="1">
      <alignment horizontal="left"/>
    </xf>
    <xf numFmtId="164" fontId="5" fillId="11" borderId="1" xfId="0" applyNumberFormat="1" applyFont="1" applyFill="1" applyBorder="1" applyAlignment="1">
      <alignment horizontal="center"/>
    </xf>
    <xf numFmtId="0" fontId="5" fillId="14" borderId="1" xfId="0" applyFont="1" applyFill="1" applyBorder="1" applyAlignment="1">
      <alignment horizontal="left" vertical="center" wrapText="1"/>
    </xf>
    <xf numFmtId="3" fontId="5" fillId="14" borderId="1" xfId="0" applyNumberFormat="1" applyFont="1" applyFill="1" applyBorder="1"/>
    <xf numFmtId="9" fontId="5" fillId="14" borderId="1" xfId="0" applyNumberFormat="1" applyFont="1" applyFill="1" applyBorder="1" applyAlignment="1">
      <alignment horizontal="center"/>
    </xf>
    <xf numFmtId="165" fontId="5" fillId="14" borderId="1" xfId="0" applyNumberFormat="1" applyFont="1" applyFill="1" applyBorder="1"/>
    <xf numFmtId="0" fontId="15" fillId="0" borderId="0" xfId="0" applyFont="1" applyAlignment="1">
      <alignment vertical="center" wrapText="1"/>
    </xf>
    <xf numFmtId="165" fontId="3" fillId="0" borderId="1" xfId="2" applyNumberFormat="1" applyFont="1" applyBorder="1" applyAlignment="1"/>
    <xf numFmtId="9" fontId="0" fillId="0" borderId="0" xfId="0" applyNumberFormat="1"/>
    <xf numFmtId="165" fontId="3" fillId="0" borderId="0" xfId="2" applyNumberFormat="1" applyFont="1" applyFill="1" applyBorder="1"/>
    <xf numFmtId="169" fontId="0" fillId="0" borderId="0" xfId="0" applyNumberFormat="1"/>
    <xf numFmtId="0" fontId="35" fillId="0" borderId="0" xfId="0" applyFont="1"/>
    <xf numFmtId="0" fontId="14" fillId="4" borderId="1" xfId="0" applyFont="1" applyFill="1" applyBorder="1"/>
    <xf numFmtId="165" fontId="14" fillId="4" borderId="1" xfId="2" applyNumberFormat="1" applyFont="1" applyFill="1" applyBorder="1" applyAlignment="1"/>
    <xf numFmtId="165" fontId="14" fillId="0" borderId="0" xfId="2" applyNumberFormat="1" applyFont="1" applyFill="1" applyBorder="1" applyAlignment="1">
      <alignment vertical="center"/>
    </xf>
    <xf numFmtId="0" fontId="3" fillId="0" borderId="1" xfId="0" applyFont="1" applyBorder="1" applyAlignment="1">
      <alignment horizontal="left" wrapText="1"/>
    </xf>
    <xf numFmtId="165" fontId="4" fillId="0" borderId="1" xfId="2" applyNumberFormat="1" applyFont="1" applyFill="1" applyBorder="1" applyAlignment="1"/>
    <xf numFmtId="0" fontId="36" fillId="0" borderId="0" xfId="0" applyFont="1"/>
    <xf numFmtId="165" fontId="4" fillId="0" borderId="0" xfId="2" applyNumberFormat="1" applyFont="1" applyFill="1" applyBorder="1"/>
    <xf numFmtId="165" fontId="14" fillId="4" borderId="1" xfId="0" applyNumberFormat="1" applyFont="1" applyFill="1" applyBorder="1"/>
    <xf numFmtId="0" fontId="36" fillId="0" borderId="0" xfId="0" applyFont="1" applyAlignment="1">
      <alignment vertical="center"/>
    </xf>
    <xf numFmtId="165" fontId="14" fillId="0" borderId="0" xfId="0" applyNumberFormat="1" applyFont="1" applyAlignment="1">
      <alignment vertical="center"/>
    </xf>
    <xf numFmtId="0" fontId="5" fillId="6" borderId="1" xfId="0" applyFont="1" applyFill="1" applyBorder="1" applyAlignment="1">
      <alignment wrapText="1"/>
    </xf>
    <xf numFmtId="165" fontId="6" fillId="6" borderId="1" xfId="0" applyNumberFormat="1" applyFont="1" applyFill="1" applyBorder="1"/>
    <xf numFmtId="3" fontId="17" fillId="0" borderId="1" xfId="0" applyNumberFormat="1" applyFont="1" applyFill="1" applyBorder="1" applyAlignment="1">
      <alignment horizontal="center"/>
    </xf>
    <xf numFmtId="0" fontId="35" fillId="0" borderId="0" xfId="0" applyFont="1" applyAlignment="1">
      <alignment vertical="center"/>
    </xf>
    <xf numFmtId="3" fontId="3" fillId="8" borderId="1" xfId="0" applyNumberFormat="1" applyFont="1" applyFill="1" applyBorder="1" applyAlignment="1">
      <alignment horizontal="center"/>
    </xf>
    <xf numFmtId="3" fontId="3" fillId="0" borderId="1" xfId="0" applyNumberFormat="1" applyFont="1" applyFill="1" applyBorder="1" applyAlignment="1">
      <alignment horizontal="center"/>
    </xf>
    <xf numFmtId="3" fontId="37" fillId="0" borderId="1" xfId="0" applyNumberFormat="1" applyFont="1" applyBorder="1" applyAlignment="1">
      <alignment horizontal="right"/>
    </xf>
    <xf numFmtId="3" fontId="37" fillId="0" borderId="1" xfId="0" applyNumberFormat="1" applyFont="1" applyBorder="1" applyAlignment="1">
      <alignment horizontal="right" vertical="center" wrapText="1"/>
    </xf>
    <xf numFmtId="0" fontId="10" fillId="0" borderId="1" xfId="0" applyFont="1" applyBorder="1" applyAlignment="1">
      <alignment horizontal="left" vertical="center" wrapText="1"/>
    </xf>
    <xf numFmtId="0" fontId="26" fillId="0" borderId="7" xfId="0" applyFont="1" applyBorder="1" applyAlignment="1">
      <alignment horizontal="left" vertical="center" wrapText="1"/>
    </xf>
    <xf numFmtId="0" fontId="26" fillId="0" borderId="6" xfId="0" applyFont="1" applyBorder="1" applyAlignment="1">
      <alignment horizontal="left" vertical="center" wrapText="1"/>
    </xf>
    <xf numFmtId="0" fontId="26" fillId="0" borderId="5" xfId="0" applyFont="1" applyBorder="1" applyAlignment="1">
      <alignment horizontal="left" vertical="center" wrapText="1"/>
    </xf>
    <xf numFmtId="0" fontId="26" fillId="0" borderId="4" xfId="0" applyFont="1" applyBorder="1" applyAlignment="1">
      <alignment horizontal="left" vertical="center" wrapText="1"/>
    </xf>
    <xf numFmtId="0" fontId="26" fillId="0" borderId="3" xfId="0" applyFont="1" applyBorder="1" applyAlignment="1">
      <alignment horizontal="left" vertical="center" wrapText="1"/>
    </xf>
    <xf numFmtId="0" fontId="26" fillId="0" borderId="2" xfId="0" applyFont="1" applyBorder="1" applyAlignment="1">
      <alignment horizontal="left" vertical="center" wrapText="1"/>
    </xf>
    <xf numFmtId="0" fontId="26" fillId="0" borderId="1" xfId="0" applyFont="1" applyBorder="1" applyAlignment="1">
      <alignment horizontal="left" vertical="center" wrapText="1"/>
    </xf>
    <xf numFmtId="0" fontId="4" fillId="0" borderId="10" xfId="0" applyFont="1" applyBorder="1" applyAlignment="1">
      <alignment horizontal="left" vertical="center" wrapText="1"/>
    </xf>
    <xf numFmtId="0" fontId="4" fillId="0" borderId="9" xfId="0" applyFont="1" applyBorder="1" applyAlignment="1">
      <alignment horizontal="left" vertical="center" wrapText="1"/>
    </xf>
    <xf numFmtId="0" fontId="4" fillId="0" borderId="8" xfId="0" applyFont="1" applyBorder="1" applyAlignment="1">
      <alignment horizontal="left" vertical="center" wrapText="1"/>
    </xf>
    <xf numFmtId="0" fontId="10" fillId="0" borderId="10" xfId="0" applyFont="1" applyBorder="1" applyAlignment="1">
      <alignment horizontal="left" vertical="center" wrapText="1"/>
    </xf>
    <xf numFmtId="0" fontId="10" fillId="0" borderId="9" xfId="0" applyFont="1" applyBorder="1" applyAlignment="1">
      <alignment horizontal="left" vertical="center" wrapText="1"/>
    </xf>
    <xf numFmtId="0" fontId="10" fillId="0" borderId="8" xfId="0" applyFont="1" applyBorder="1" applyAlignment="1">
      <alignment horizontal="left" vertical="center" wrapText="1"/>
    </xf>
    <xf numFmtId="0" fontId="10" fillId="0" borderId="7" xfId="0" applyFont="1" applyBorder="1" applyAlignment="1">
      <alignment horizontal="left" vertical="center" wrapText="1"/>
    </xf>
    <xf numFmtId="0" fontId="10" fillId="0" borderId="6" xfId="0" applyFont="1" applyBorder="1" applyAlignment="1">
      <alignment horizontal="left" vertical="center" wrapText="1"/>
    </xf>
    <xf numFmtId="0" fontId="10" fillId="0" borderId="5" xfId="0" applyFont="1" applyBorder="1" applyAlignment="1">
      <alignment horizontal="left" vertical="center" wrapText="1"/>
    </xf>
    <xf numFmtId="0" fontId="15" fillId="0" borderId="7" xfId="0" applyFont="1" applyBorder="1" applyAlignment="1">
      <alignment horizontal="left" vertical="center" wrapText="1"/>
    </xf>
    <xf numFmtId="0" fontId="15" fillId="0" borderId="6" xfId="0" applyFont="1" applyBorder="1" applyAlignment="1">
      <alignment horizontal="left" vertical="center" wrapText="1"/>
    </xf>
    <xf numFmtId="0" fontId="15" fillId="0" borderId="5" xfId="0" applyFont="1" applyBorder="1" applyAlignment="1">
      <alignment horizontal="left" vertical="center" wrapText="1"/>
    </xf>
    <xf numFmtId="0" fontId="15" fillId="0" borderId="12" xfId="0" applyFont="1" applyBorder="1" applyAlignment="1">
      <alignment horizontal="left" vertical="center" wrapText="1"/>
    </xf>
    <xf numFmtId="0" fontId="15" fillId="0" borderId="0" xfId="0" applyFont="1" applyAlignment="1">
      <alignment horizontal="left" vertical="center" wrapText="1"/>
    </xf>
    <xf numFmtId="0" fontId="15" fillId="0" borderId="11" xfId="0" applyFont="1" applyBorder="1" applyAlignment="1">
      <alignment horizontal="left" vertical="center" wrapText="1"/>
    </xf>
    <xf numFmtId="0" fontId="15" fillId="0" borderId="4" xfId="0" applyFont="1" applyBorder="1" applyAlignment="1">
      <alignment horizontal="left" vertical="center" wrapText="1"/>
    </xf>
    <xf numFmtId="0" fontId="15" fillId="0" borderId="3" xfId="0" applyFont="1" applyBorder="1" applyAlignment="1">
      <alignment horizontal="left" vertical="center" wrapText="1"/>
    </xf>
    <xf numFmtId="0" fontId="15" fillId="0" borderId="2" xfId="0" applyFont="1" applyBorder="1" applyAlignment="1">
      <alignment horizontal="left" vertical="center" wrapText="1"/>
    </xf>
    <xf numFmtId="0" fontId="15" fillId="0" borderId="1" xfId="0" applyFont="1" applyBorder="1" applyAlignment="1">
      <alignment vertical="center" wrapText="1"/>
    </xf>
    <xf numFmtId="0" fontId="5" fillId="3" borderId="10" xfId="0" applyFont="1" applyFill="1" applyBorder="1" applyAlignment="1">
      <alignment horizontal="left"/>
    </xf>
    <xf numFmtId="0" fontId="5" fillId="3" borderId="8" xfId="0" applyFont="1" applyFill="1" applyBorder="1" applyAlignment="1">
      <alignment horizontal="left"/>
    </xf>
    <xf numFmtId="0" fontId="3" fillId="0" borderId="1" xfId="0" applyFont="1" applyBorder="1" applyAlignment="1">
      <alignment horizontal="left" vertical="center" wrapText="1"/>
    </xf>
    <xf numFmtId="0" fontId="15" fillId="0" borderId="1" xfId="0" applyFont="1" applyBorder="1" applyAlignment="1">
      <alignment horizontal="left" vertical="center" wrapText="1"/>
    </xf>
    <xf numFmtId="0" fontId="3" fillId="0" borderId="10" xfId="0" applyFont="1" applyBorder="1" applyAlignment="1">
      <alignment horizontal="left" vertical="center" wrapText="1"/>
    </xf>
    <xf numFmtId="0" fontId="3" fillId="0" borderId="9" xfId="0" applyFont="1" applyBorder="1" applyAlignment="1">
      <alignment horizontal="left" vertical="center" wrapText="1"/>
    </xf>
    <xf numFmtId="0" fontId="3" fillId="0" borderId="8" xfId="0" applyFont="1" applyBorder="1" applyAlignment="1">
      <alignment horizontal="left" vertical="center" wrapText="1"/>
    </xf>
    <xf numFmtId="0" fontId="4" fillId="0" borderId="1" xfId="0" applyFont="1" applyBorder="1" applyAlignment="1">
      <alignment horizontal="left" vertical="center" wrapText="1"/>
    </xf>
    <xf numFmtId="0" fontId="3" fillId="0" borderId="10" xfId="0" applyFont="1" applyBorder="1" applyAlignment="1">
      <alignment horizontal="left" vertical="center"/>
    </xf>
    <xf numFmtId="0" fontId="3" fillId="0" borderId="9" xfId="0" applyFont="1" applyBorder="1" applyAlignment="1">
      <alignment horizontal="left" vertical="center"/>
    </xf>
    <xf numFmtId="0" fontId="3" fillId="0" borderId="8" xfId="0" applyFont="1" applyBorder="1" applyAlignment="1">
      <alignment horizontal="left" vertical="center"/>
    </xf>
    <xf numFmtId="0" fontId="17" fillId="0" borderId="10" xfId="0" applyFont="1" applyBorder="1" applyAlignment="1">
      <alignment horizontal="left" vertical="center" wrapText="1"/>
    </xf>
    <xf numFmtId="0" fontId="17" fillId="0" borderId="9" xfId="0" applyFont="1" applyBorder="1" applyAlignment="1">
      <alignment horizontal="left" vertical="center" wrapText="1"/>
    </xf>
    <xf numFmtId="0" fontId="17" fillId="0" borderId="8" xfId="0" applyFont="1" applyBorder="1" applyAlignment="1">
      <alignment horizontal="left" vertical="center" wrapText="1"/>
    </xf>
    <xf numFmtId="0" fontId="17" fillId="0" borderId="1" xfId="0" applyFont="1" applyBorder="1" applyAlignment="1">
      <alignment horizontal="left" vertical="center" wrapText="1"/>
    </xf>
    <xf numFmtId="0" fontId="4" fillId="0" borderId="10" xfId="0" applyFont="1" applyBorder="1" applyAlignment="1">
      <alignment horizontal="left" vertical="center"/>
    </xf>
    <xf numFmtId="0" fontId="4" fillId="0" borderId="9" xfId="0" applyFont="1" applyBorder="1" applyAlignment="1">
      <alignment horizontal="left" vertical="center"/>
    </xf>
    <xf numFmtId="0" fontId="4" fillId="0" borderId="8" xfId="0" applyFont="1" applyBorder="1" applyAlignment="1">
      <alignment horizontal="left" vertical="center"/>
    </xf>
    <xf numFmtId="0" fontId="3" fillId="0" borderId="1" xfId="0" applyFont="1" applyBorder="1" applyAlignment="1">
      <alignment horizontal="left" vertical="center"/>
    </xf>
    <xf numFmtId="0" fontId="25" fillId="0" borderId="1" xfId="0" applyFont="1" applyBorder="1" applyAlignment="1">
      <alignment horizontal="left" vertical="center" wrapText="1"/>
    </xf>
    <xf numFmtId="0" fontId="3" fillId="0" borderId="10" xfId="0" applyFont="1" applyBorder="1"/>
    <xf numFmtId="0" fontId="3" fillId="0" borderId="9" xfId="0" applyFont="1" applyBorder="1"/>
    <xf numFmtId="0" fontId="3" fillId="0" borderId="8" xfId="0" applyFont="1" applyBorder="1"/>
    <xf numFmtId="0" fontId="3" fillId="0" borderId="10" xfId="0" applyFont="1" applyBorder="1" applyAlignment="1">
      <alignment vertical="center"/>
    </xf>
    <xf numFmtId="0" fontId="3" fillId="0" borderId="9" xfId="0" applyFont="1" applyBorder="1" applyAlignment="1">
      <alignment vertical="center"/>
    </xf>
    <xf numFmtId="0" fontId="3" fillId="0" borderId="8" xfId="0" applyFont="1" applyBorder="1" applyAlignment="1">
      <alignment vertical="center"/>
    </xf>
    <xf numFmtId="0" fontId="21" fillId="5" borderId="10" xfId="0" applyFont="1" applyFill="1" applyBorder="1" applyAlignment="1">
      <alignment vertical="center" wrapText="1"/>
    </xf>
    <xf numFmtId="0" fontId="21" fillId="5" borderId="9" xfId="0" applyFont="1" applyFill="1" applyBorder="1" applyAlignment="1">
      <alignment vertical="center" wrapText="1"/>
    </xf>
    <xf numFmtId="0" fontId="21" fillId="5" borderId="8" xfId="0" applyFont="1" applyFill="1" applyBorder="1" applyAlignment="1">
      <alignment vertical="center" wrapText="1"/>
    </xf>
    <xf numFmtId="0" fontId="21" fillId="5" borderId="10" xfId="0" applyFont="1" applyFill="1" applyBorder="1" applyAlignment="1">
      <alignment horizontal="center" vertical="center" wrapText="1"/>
    </xf>
    <xf numFmtId="0" fontId="21" fillId="5" borderId="8" xfId="0" applyFont="1" applyFill="1" applyBorder="1" applyAlignment="1">
      <alignment horizontal="center" vertical="center" wrapText="1"/>
    </xf>
  </cellXfs>
  <cellStyles count="5">
    <cellStyle name="Comma" xfId="1" builtinId="3"/>
    <cellStyle name="Currency" xfId="2" builtinId="4"/>
    <cellStyle name="Hyperlink" xfId="4"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26" Type="http://schemas.openxmlformats.org/officeDocument/2006/relationships/externalLink" Target="externalLinks/externalLink20.xml"/><Relationship Id="rId3" Type="http://schemas.openxmlformats.org/officeDocument/2006/relationships/worksheet" Target="worksheets/sheet3.xml"/><Relationship Id="rId21" Type="http://schemas.openxmlformats.org/officeDocument/2006/relationships/externalLink" Target="externalLinks/externalLink15.xml"/><Relationship Id="rId34" Type="http://schemas.openxmlformats.org/officeDocument/2006/relationships/sharedStrings" Target="sharedStrings.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externalLink" Target="externalLinks/externalLink19.xml"/><Relationship Id="rId33" Type="http://schemas.openxmlformats.org/officeDocument/2006/relationships/styles" Target="styles.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externalLink" Target="externalLinks/externalLink14.xml"/><Relationship Id="rId29" Type="http://schemas.openxmlformats.org/officeDocument/2006/relationships/externalLink" Target="externalLinks/externalLink2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24" Type="http://schemas.openxmlformats.org/officeDocument/2006/relationships/externalLink" Target="externalLinks/externalLink18.xml"/><Relationship Id="rId32" Type="http://schemas.openxmlformats.org/officeDocument/2006/relationships/theme" Target="theme/theme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externalLink" Target="externalLinks/externalLink17.xml"/><Relationship Id="rId28" Type="http://schemas.openxmlformats.org/officeDocument/2006/relationships/externalLink" Target="externalLinks/externalLink22.xml"/><Relationship Id="rId36" Type="http://schemas.openxmlformats.org/officeDocument/2006/relationships/customXml" Target="../customXml/item1.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31" Type="http://schemas.openxmlformats.org/officeDocument/2006/relationships/externalLink" Target="externalLinks/externalLink25.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externalLink" Target="externalLinks/externalLink16.xml"/><Relationship Id="rId27" Type="http://schemas.openxmlformats.org/officeDocument/2006/relationships/externalLink" Target="externalLinks/externalLink21.xml"/><Relationship Id="rId30" Type="http://schemas.openxmlformats.org/officeDocument/2006/relationships/externalLink" Target="externalLinks/externalLink24.xml"/><Relationship Id="rId35"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ertheenergysolutions.sharepoint.com/Tepfiler1/acumen/Personal/Deals/Unisource/Springerville%20model/Springerville34_Base%207%2025_v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franklinenergy.sharepoint.com/TEMP/notesE97E9E/2009%20Electric%20Mode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franklinenergy.sharepoint.com/DePere/Operations%20&amp;%20Maintenance/Depere%202000%20Operating%20Budget.rev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ertheenergysolutions.sharepoint.com/Tepfiler1/acumen/Users/joshua/Documents/Joshua/Work_CSFB/UNS/3%2015%202002v(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franklinenergy.sharepoint.com/Users/ecarroll/AppData/Local/Microsoft/Windows/Temporary%20Internet%20Files/Content.Outlook/XMD5B94U/NJCEP-Franklin-Proposal%20Pricing%20Form%20v1.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franklinenergy.sharepoint.com/TEP/Planner%20Studies/2004%20SGS%20&amp;%20Sundt%20Unit%20Profitability%20Studies/Sundt%20Unit%20Profitability%20Study/Gas%20Turbines%20Depreciation/Copy%20of%20Gas%20Turbine%20Model.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ertheenergysolutions.sharepoint.com/Tepfiler1/acumen/Models/skygenRollup.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ertheenergysolutions.sharepoint.com/Tepfiler1/acumen/unzipped/RUNS/Book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ertheenergysolutions.sharepoint.com/sites/ErtheEnergySolutions/Clients/PGL_NSG/Projects/Portfolio%20Admin/2022/05-Ops%20Report/Portfolio/PGL%20NSG%20Ops_Budget%20Savings%20Tracking_2022.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ertheenergysolutions.sharepoint.com/Tepfiler1/acumen/Documents%20and%20Settings/brentl/Local%20Settings/Temporary%20Internet%20Files/OLK2/windows/TEMP/DebtMaster.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ertheenergysolutions.sharepoint.com/Boulder-data/webdrive/Common/DSM/DSM%20Incentive%20Analysis/SUMMIT%20BLUE%2006-01-05/Lighting%20100s/Incentive%20analysis%20-%20ligh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franklinenergy.sharepoint.com/Excel2000f/ROA%20v.%20Bundled/Templates/Rev%20Credit%20Model.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franklinenergy.sharepoint.com/Users/bmiller/AppData/Local/Microsoft/Windows/Temporary%20Internet%20Files/Content.Outlook/V6R8CNMU/CPS%20Energy%20Res%20%20Comm%202016-2019_Final%20v2%20BAF%20Apr18_RAB.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s://ertheenergysolutions.sharepoint.com/Tepfiler1/acumen/Documents%20and%20Settings/brentl/Local%20Settings/Temporary%20Internet%20Files/OLK2/TEMP/skygen_csfb_0312.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s://ertheenergysolutions.sharepoint.com/Tepfiler1/acumen/windows/TEMP/05%2005%202002%20Unit%203%20analysis.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s://ertheenergysolutions.sharepoint.com/Tepfiler1/acumen/GenPower/Financing%20Options/Kelley_Anderson%20Models/Consolidated%20-%20Mar%2001/Anderson%20Tolling%2015%20-%20Mar%208.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s://franklinenergy.sharepoint.com/TEMP/notesE97E9E/July08Work/Revenue%20Calc%20Model.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s://franklinenergy.sharepoint.com/Users/dan.PORT1/Documents/Work/2-%20Proposals-New%20Business/Michigan/DTE/2013-2015%20MF%20RFP/2013-15%20DTE%20MF%20pricing%20-%20vFINAL-revised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franklinenergy.sharepoint.com/Documents%20and%20Settings/ua00955/Local%20Settings/Temporary%20Internet%20Files/OLK142/SGS3_Model/SGS_10_14_03_Revised-by-DWP.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ertheenergysolutions.sharepoint.com/Tepfiler1/acumen/Documents%20and%20Settings/Administrator/My%20Documents/Pinter%20Economics/Unisource/Springerville/Model%20Runs/S_10_05/UnisourceModel/UnisourceModel/Uni-leaserun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ertheenergysolutions.sharepoint.com/Tepfiler1/acumen/Documents%20and%20Settings/brentl/Local%20Settings/Temporary%20Internet%20Files/OLK2/WINDOWS/TEMP/rockgen_csfb_0322bon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ertheenergysolutions.sharepoint.com/Tepfiler1/acumen/windows/TEMP/TT0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ertheenergysolutions.sharepoint.com/Tepfiler1/acumen/Documents%20and%20Settings/brentl/Local%20Settings/Temporary%20Internet%20Files/OLK2/My%20Documents/SkyGen%20Consolidated%20041400%20map.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ertheenergysolutions.sharepoint.com/Tepfiler1/acumen/Temp/07222002%20-%20Unit%203%20Only%20dwp.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franklinenergy.sharepoint.com/Users/dan.PORT1/AppData/Local/Microsoft/Windows/Temporary%20Internet%20Files/Content.Outlook/LUCARLR7/Option%208%202011%20CE%20Program%20Design%20Planning%20-%2020100823%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Assumptions &amp; Log"/>
      <sheetName val="Inputs"/>
      <sheetName val="Con"/>
      <sheetName val="Summary"/>
      <sheetName val="Ptnr Returns (Lease)"/>
      <sheetName val="UNS Retuns"/>
      <sheetName val="Performance"/>
      <sheetName val="Costs"/>
      <sheetName val="Rev"/>
      <sheetName val="Inc (Lease)"/>
      <sheetName val="Cash (Lease)"/>
      <sheetName val="Bal"/>
      <sheetName val="Depn"/>
      <sheetName val="Property Tax"/>
      <sheetName val="Common Facilities"/>
      <sheetName val="Debt"/>
      <sheetName val="CSFB Debt"/>
      <sheetName val="EPC Calcs"/>
      <sheetName val="50 50 "/>
      <sheetName val="100"/>
      <sheetName val="Cash"/>
      <sheetName val="Inc"/>
      <sheetName val="Ptnr Returns"/>
      <sheetName val="CLEAResult Rates"/>
      <sheetName val="Tool Set-U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sheetName val="RS"/>
      <sheetName val="RT"/>
      <sheetName val="RS-RT"/>
      <sheetName val="GS"/>
      <sheetName val="GSD"/>
      <sheetName val="GS-GSD"/>
      <sheetName val="GP"/>
      <sheetName val="GPD"/>
      <sheetName val="GP-GPD"/>
      <sheetName val="E-1"/>
      <sheetName val="GUL"/>
      <sheetName val="GML"/>
      <sheetName val="GU"/>
      <sheetName val="GSG-2"/>
      <sheetName val="Skewing"/>
      <sheetName val="CCOSS"/>
      <sheetName val="ILPR"/>
      <sheetName val="UNBILLED"/>
      <sheetName val="REV.REQ."/>
      <sheetName val="E-1Discount"/>
      <sheetName val="LMP"/>
      <sheetName val="PF"/>
      <sheetName val="Voltage"/>
      <sheetName val="GED"/>
      <sheetName val="TPR"/>
      <sheetName val="Residential"/>
      <sheetName val="Secondary"/>
      <sheetName val="Primary"/>
      <sheetName val="Lighting&amp;Unmetered"/>
      <sheetName val="GMI07"/>
      <sheetName val="GMI09"/>
      <sheetName val="GS (GED)"/>
      <sheetName val="GSD (GED)"/>
      <sheetName val="GP (GED)"/>
      <sheetName val="GPD (GED)"/>
      <sheetName val="Present09"/>
      <sheetName val="ROUNDING"/>
      <sheetName val="CASE INFO"/>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refreshError="1"/>
      <sheetData sheetId="22" refreshError="1"/>
      <sheetData sheetId="23" refreshError="1"/>
      <sheetData sheetId="24" refreshError="1"/>
      <sheetData sheetId="25"/>
      <sheetData sheetId="26" refreshError="1"/>
      <sheetData sheetId="27" refreshError="1"/>
      <sheetData sheetId="28" refreshError="1"/>
      <sheetData sheetId="29"/>
      <sheetData sheetId="30" refreshError="1"/>
      <sheetData sheetId="31" refreshError="1"/>
      <sheetData sheetId="32" refreshError="1"/>
      <sheetData sheetId="33" refreshError="1"/>
      <sheetData sheetId="34" refreshError="1"/>
      <sheetData sheetId="35" refreshError="1"/>
      <sheetData sheetId="36" refreshError="1"/>
      <sheetData sheetId="37"/>
      <sheetData sheetId="38"/>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Electricity"/>
      <sheetName val="ProForma"/>
      <sheetName val="Major Maint Ph1"/>
      <sheetName val="Maint Interval"/>
      <sheetName val="Production"/>
      <sheetName val="OandM"/>
      <sheetName val="OandM Breakdown"/>
      <sheetName val="Fuel"/>
      <sheetName val="LR Plan"/>
      <sheetName val="OandM wout labor"/>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Log"/>
      <sheetName val="Errors"/>
      <sheetName val="Cases"/>
      <sheetName val="Inputs"/>
      <sheetName val="Con"/>
      <sheetName val="ConCashflow"/>
      <sheetName val="EPCCurveAdjustment"/>
      <sheetName val="Summary"/>
      <sheetName val="PtnrReturns"/>
      <sheetName val="LeaseAdjustments"/>
      <sheetName val="Performance"/>
      <sheetName val="Costs"/>
      <sheetName val="Rev"/>
      <sheetName val="Inc"/>
      <sheetName val="Cash"/>
      <sheetName val="Bal"/>
      <sheetName val="Depn"/>
      <sheetName val="Debt"/>
      <sheetName val="SupportableDebt"/>
      <sheetName val="CSFBDebt"/>
      <sheetName val="PropertyTax"/>
      <sheetName val="PROPOSAL TO SRP"/>
      <sheetName val="EPCCalcs"/>
      <sheetName val="LeaseRun"/>
    </sheetNames>
    <sheetDataSet>
      <sheetData sheetId="0" refreshError="1"/>
      <sheetData sheetId="1" refreshError="1"/>
      <sheetData sheetId="2" refreshError="1"/>
      <sheetData sheetId="3"/>
      <sheetData sheetId="4"/>
      <sheetData sheetId="5"/>
      <sheetData sheetId="6"/>
      <sheetData sheetId="7" refreshError="1"/>
      <sheetData sheetId="8" refreshError="1"/>
      <sheetData sheetId="9" refreshError="1"/>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sheetData sheetId="23" refreshError="1"/>
      <sheetData sheetId="2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Master Task List"/>
      <sheetName val="Task 1-Transition Services"/>
      <sheetName val="Support Task 1"/>
      <sheetName val="Task 2-Operation &amp; Implementati"/>
      <sheetName val="Support Task 2"/>
      <sheetName val="TASK 3-Prog Admin"/>
      <sheetName val="Support Task 3"/>
      <sheetName val="TASK 4-Planning,Develop, Suppor"/>
      <sheetName val="Support Task 4"/>
      <sheetName val="TASK 5-IMS"/>
      <sheetName val="Support Task 5"/>
      <sheetName val="TASK 6-Mkt"/>
      <sheetName val="Support Task 6"/>
      <sheetName val="TASK 7-Other Services"/>
      <sheetName val="Support Task 7"/>
      <sheetName val="Program List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tions"/>
      <sheetName val="Maintenance Model"/>
      <sheetName val="GE7EA-Merchant"/>
      <sheetName val="MarketWise Dispatch"/>
      <sheetName val="NL Dispatch"/>
      <sheetName val="Inspection &amp; Maintenace"/>
      <sheetName val="Influence Digram"/>
      <sheetName val="Decision Tree"/>
    </sheetNames>
    <sheetDataSet>
      <sheetData sheetId="0" refreshError="1"/>
      <sheetData sheetId="1"/>
      <sheetData sheetId="2"/>
      <sheetData sheetId="3"/>
      <sheetData sheetId="4"/>
      <sheetData sheetId="5"/>
      <sheetData sheetId="6"/>
      <sheetData sheetId="7"/>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Gas&amp;Electric_Base"/>
      <sheetName val="Gas&amp;Electric_Low"/>
      <sheetName val="Drawdowns"/>
      <sheetName val="DePere"/>
      <sheetName val="Andro"/>
      <sheetName val="PineBluff"/>
      <sheetName val="RockGen"/>
      <sheetName val="Debt"/>
      <sheetName val="Cross-Coll"/>
      <sheetName val="SkyEnergy"/>
      <sheetName val="Gas&amp;Electric_Hig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ok1"/>
      <sheetName val="Master Assumption Page"/>
      <sheetName val="Kelley 15-15 Assumptions"/>
      <sheetName val="Input"/>
    </sheetNames>
    <sheetDataSet>
      <sheetData sheetId="0" refreshError="1"/>
      <sheetData sheetId="1" refreshError="1"/>
      <sheetData sheetId="2" refreshError="1"/>
      <sheetData sheetId="3"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GLNSG_Portfolio Report"/>
      <sheetName val="PGL_Ops Report"/>
      <sheetName val="NSG_Ops Report"/>
      <sheetName val="Invoice Tracker"/>
      <sheetName val="Forecast_Accruals Tracker"/>
      <sheetName val="Financial Perf"/>
      <sheetName val="Savings Tracker"/>
      <sheetName val="Savings Perf"/>
      <sheetName val="4yr Rollup"/>
      <sheetName val="4yr Rollup-ProgLvl"/>
      <sheetName val="4yr Rollup 2018-2021"/>
      <sheetName val="Mnthly_Qtrly Data"/>
      <sheetName val="Diversity Tracker"/>
      <sheetName val="Franklin SOW"/>
      <sheetName val="PGL ICC"/>
      <sheetName val="NSG ICC"/>
      <sheetName val="Drop-Downs"/>
    </sheetNames>
    <sheetDataSet>
      <sheetData sheetId="0"/>
      <sheetData sheetId="1"/>
      <sheetData sheetId="2"/>
      <sheetData sheetId="3"/>
      <sheetData sheetId="4">
        <row r="8">
          <cell r="C8" t="str">
            <v>DESCRIPTION</v>
          </cell>
          <cell r="D8" t="str">
            <v>ADMIN</v>
          </cell>
          <cell r="E8" t="str">
            <v>INCENTIVE</v>
          </cell>
          <cell r="F8" t="str">
            <v>TOTAL</v>
          </cell>
          <cell r="G8" t="str">
            <v>ADMIN</v>
          </cell>
          <cell r="H8" t="str">
            <v>INCENTIVE</v>
          </cell>
          <cell r="I8" t="str">
            <v>TOTAL</v>
          </cell>
          <cell r="J8" t="str">
            <v>ADMIN</v>
          </cell>
          <cell r="K8" t="str">
            <v>INCENTIVE</v>
          </cell>
          <cell r="L8" t="str">
            <v>TOTAL</v>
          </cell>
          <cell r="M8" t="str">
            <v>ADMIN</v>
          </cell>
          <cell r="N8" t="str">
            <v>INCENTIVE</v>
          </cell>
          <cell r="O8" t="str">
            <v>TOTAL</v>
          </cell>
        </row>
      </sheetData>
      <sheetData sheetId="5"/>
      <sheetData sheetId="6"/>
      <sheetData sheetId="7"/>
      <sheetData sheetId="8"/>
      <sheetData sheetId="9"/>
      <sheetData sheetId="10"/>
      <sheetData sheetId="11"/>
      <sheetData sheetId="12">
        <row r="15">
          <cell r="AO15">
            <v>10175.1277641</v>
          </cell>
        </row>
      </sheetData>
      <sheetData sheetId="13"/>
      <sheetData sheetId="14"/>
      <sheetData sheetId="15"/>
      <sheetData sheetId="16">
        <row r="25">
          <cell r="C25">
            <v>113920.65999999999</v>
          </cell>
        </row>
      </sheetData>
      <sheetData sheetId="17"/>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nsitivites"/>
      <sheetName val="Fund Draw and IDC"/>
      <sheetName val="DEBT"/>
      <sheetName val="Worst Case Repayment"/>
      <sheetName val="Refinance (Bank 15 Yr.)"/>
      <sheetName val="Refinance Bond 20 Yr.)"/>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w"/>
      <sheetName val="old"/>
      <sheetName val="list"/>
    </sheetNames>
    <sheetDataSet>
      <sheetData sheetId="0" refreshError="1"/>
      <sheetData sheetId="1">
        <row r="5">
          <cell r="V5">
            <v>2</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Rate Tbl"/>
      <sheetName val="Input"/>
      <sheetName val="Revenue"/>
      <sheetName val="MC"/>
      <sheetName val="PF"/>
      <sheetName val="Max Capital"/>
      <sheetName val="Summary"/>
      <sheetName val="Financials"/>
      <sheetName val="Principal Int."/>
      <sheetName val="Rates"/>
      <sheetName val="Rate Table"/>
      <sheetName val="Forecast Fuel"/>
      <sheetName val="Depreciation"/>
      <sheetName val="Capital Invest"/>
      <sheetName val="Input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Proposal Information"/>
      <sheetName val="2. Pricing Summary"/>
      <sheetName val="Attachment J"/>
      <sheetName val="BAF-detail"/>
      <sheetName val="BAF-2"/>
      <sheetName val="BAF-Table"/>
      <sheetName val="Summary for Marketing"/>
      <sheetName val="Staffing Summary"/>
      <sheetName val="FY2015 Results"/>
      <sheetName val="3. Proposal Goals"/>
      <sheetName val="4. Production Plan "/>
      <sheetName val="5. Direct Install (Eng)"/>
      <sheetName val="5. Direct Install Measures"/>
      <sheetName val="6. Other Measures"/>
      <sheetName val="7. Start-up"/>
      <sheetName val="8. Staffing"/>
      <sheetName val="8b. by portfolio"/>
      <sheetName val="9. Other Direct Costs"/>
      <sheetName val="10. Subs - Clearesults"/>
      <sheetName val="10. Subs -Proctor Engineering"/>
      <sheetName val="10. Subs -Energy Savvy"/>
      <sheetName val="10. Subs - SeventhWave"/>
      <sheetName val="10. Subcontractor Management"/>
      <sheetName val="11. Program Financials"/>
      <sheetName val="12. Benchmarks"/>
      <sheetName val="Attachment C"/>
      <sheetName val="Unlocked Attch J"/>
      <sheetName val="Notes"/>
      <sheetName val="Labor Classes"/>
      <sheetName val="Rate Table"/>
      <sheetName val="Rates"/>
      <sheetName val="Pricing Calculator"/>
      <sheetName val="Pricing Table"/>
      <sheetName val="Lists"/>
      <sheetName val="Burden"/>
      <sheetName val="Commercial Lighting"/>
      <sheetName val="Commercial HVAC"/>
      <sheetName val="Commercial New Conc."/>
      <sheetName val="Customer Audits"/>
      <sheetName val="Commercial VFDs"/>
      <sheetName val="Commercial RCx"/>
      <sheetName val="IT Cost Estimates"/>
      <sheetName val="Office Build-up"/>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Gas&amp;Electric_Base"/>
      <sheetName val="Gas&amp;Electric_Low"/>
      <sheetName val="Drawdowns"/>
      <sheetName val="DePere"/>
      <sheetName val="Andro"/>
      <sheetName val="PineBluff"/>
      <sheetName val="RockGen"/>
      <sheetName val="Debt"/>
      <sheetName val="Cross-Coll"/>
      <sheetName val="SkyEnergy"/>
      <sheetName val="Gas&amp;Electric_Hig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Options"/>
      <sheetName val="CSFBDebtU3"/>
      <sheetName val="DebtU3"/>
      <sheetName val="IncU3"/>
      <sheetName val="PtnrReturnsU3"/>
      <sheetName val="CashU3"/>
      <sheetName val="DEBT SIZING"/>
      <sheetName val="Log"/>
      <sheetName val="PrintMacro"/>
      <sheetName val="Errors"/>
      <sheetName val="SellU4"/>
      <sheetName val="Inputs1"/>
      <sheetName val="Inputs2"/>
      <sheetName val="Inputs3"/>
      <sheetName val="ConU3"/>
      <sheetName val="ConU4"/>
      <sheetName val="ConCashflow"/>
      <sheetName val="OwnerScopePricing"/>
      <sheetName val="Summary"/>
      <sheetName val="PtnrReturnsU4"/>
      <sheetName val="PtnrReturns"/>
      <sheetName val="LeaseAdjustments"/>
      <sheetName val="Performance"/>
      <sheetName val="CostsU3"/>
      <sheetName val="CostsU4"/>
      <sheetName val="RevU3"/>
      <sheetName val="RevU4"/>
      <sheetName val="IncU4"/>
      <sheetName val="CashU4"/>
      <sheetName val="BalU3"/>
      <sheetName val="BalU4"/>
      <sheetName val="DeprU3"/>
      <sheetName val="DeprU4"/>
      <sheetName val="DebtU4"/>
      <sheetName val="SupportableDebtU3"/>
      <sheetName val="SupportableDebtU4"/>
      <sheetName val="CSFBDebtU4"/>
      <sheetName val="PropertyTax"/>
      <sheetName val="PROPOSAL TO SRP"/>
      <sheetName val="LeaseRunU3"/>
      <sheetName val="LeaseRunU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Construction"/>
      <sheetName val="Debt Sizing"/>
      <sheetName val="Debt Sizing-Mini Perm"/>
      <sheetName val="Projections"/>
      <sheetName val="Debt Amortization"/>
      <sheetName val="Debt Reserve"/>
      <sheetName val="Working Capital"/>
      <sheetName val="Market"/>
      <sheetName val="Fuel"/>
      <sheetName val="O&amp;M"/>
      <sheetName val="Depreciation"/>
      <sheetName val="Degradation"/>
      <sheetName val="Lease Data"/>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sheetName val="RS"/>
      <sheetName val="RT"/>
      <sheetName val="RS-RT"/>
      <sheetName val="GS"/>
      <sheetName val="GSD"/>
      <sheetName val="GS-GSD"/>
      <sheetName val="GP"/>
      <sheetName val="GPD"/>
      <sheetName val="GP-GPD"/>
      <sheetName val="E-1"/>
      <sheetName val="GUL"/>
      <sheetName val="GML"/>
      <sheetName val="GU"/>
      <sheetName val="GSG-2"/>
      <sheetName val="Skewing"/>
      <sheetName val="RCPP"/>
      <sheetName val="CCOSS"/>
      <sheetName val="ILPR"/>
      <sheetName val="UNBILLED"/>
      <sheetName val="REV.REQ."/>
      <sheetName val="E-1Discount"/>
      <sheetName val="LMP"/>
      <sheetName val="PF"/>
      <sheetName val="Voltage"/>
      <sheetName val="GED"/>
      <sheetName val="TPR"/>
      <sheetName val="Residential"/>
      <sheetName val="Secondary"/>
      <sheetName val="Primary"/>
      <sheetName val="Lighting&amp;Unmetered"/>
      <sheetName val="GMI07"/>
      <sheetName val="GMI09"/>
      <sheetName val="GS (GEI)"/>
      <sheetName val="GSD (GEI)"/>
      <sheetName val="GP (GEI)"/>
      <sheetName val="GPD (GEI)"/>
      <sheetName val="Present09"/>
      <sheetName val="MC (Present)"/>
      <sheetName val="MC (Prospective)"/>
      <sheetName val="ROUNDING"/>
      <sheetName val="CASE INF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Margin13"/>
      <sheetName val="Margin14"/>
      <sheetName val="Margin15"/>
      <sheetName val="OUTPUT13"/>
      <sheetName val="OUTPUT14"/>
      <sheetName val="OUTPUT15"/>
      <sheetName val="INPUT13"/>
      <sheetName val="INPUT14"/>
      <sheetName val="INPUT15"/>
      <sheetName val="INPUT-direct"/>
      <sheetName val="FTEs"/>
      <sheetName val="FTE-DI"/>
      <sheetName val="Direct Install"/>
      <sheetName val="Proj Incentives"/>
      <sheetName val="PLAN savings"/>
      <sheetName val="PLAN Budgets"/>
      <sheetName val="Rates"/>
      <sheetName val="Partners"/>
      <sheetName val="Labor%"/>
      <sheetName val="Addl Wor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Con"/>
      <sheetName val="Financing Assump"/>
      <sheetName val="IDC"/>
      <sheetName val="Summary"/>
      <sheetName val="Eligible Summary"/>
      <sheetName val="Eligible"/>
      <sheetName val="Document Data"/>
      <sheetName val="Performance"/>
      <sheetName val="Costs"/>
      <sheetName val="PPA Exhibits"/>
      <sheetName val="Rev"/>
      <sheetName val="Inc"/>
      <sheetName val="Cash"/>
      <sheetName val="Bal"/>
      <sheetName val="Depn"/>
      <sheetName val="Debt amort"/>
      <sheetName val="Lease Covs"/>
      <sheetName val="TriState Returns"/>
      <sheetName val="CSFBDebtU3"/>
      <sheetName val="Debt"/>
      <sheetName val="lease run"/>
      <sheetName val="Without"/>
      <sheetName val="With"/>
      <sheetName val="UNS Return"/>
      <sheetName val="LeaseAdjust"/>
      <sheetName val="Terminal Valu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e-3 (50-50) $1.185 (150mm)"/>
      <sheetName val="Case1 (50-50) $1.199"/>
      <sheetName val="Case2 (50-50) $1.185"/>
      <sheetName val="Case-13 (50%M) $1.380 (150m)"/>
      <sheetName val="Case-12 (50%M) $1.290 (150m)"/>
      <sheetName val="Case-11 (50%M) $1.388 (150m)"/>
      <sheetName val="Case-10 (50%M) $1.260 (200mm)"/>
      <sheetName val="Case-9 (75%M) $1.260 (200mm)"/>
      <sheetName val="Case-8 (100M) $1.185 (150mm)"/>
      <sheetName val="Case-7 (100P) $1.185 (150mm)"/>
      <sheetName val="Case-6 (50-50) $1.197 (150mm)"/>
      <sheetName val="Case-5 (50-50) $1.260 (175mm)"/>
      <sheetName val="Case-4 (50-50) $1.260 (200mm)"/>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Gas&amp;Electric_Base"/>
      <sheetName val="Gas&amp;Electric_Low"/>
      <sheetName val="Drawdowns"/>
      <sheetName val="DePere"/>
      <sheetName val="RockGen"/>
      <sheetName val="Debt"/>
      <sheetName val="Cross-Coll"/>
      <sheetName val="SkyEnergy"/>
      <sheetName val="Gas&amp;Electric_High"/>
    </sheetNames>
    <sheetDataSet>
      <sheetData sheetId="0"/>
      <sheetData sheetId="1"/>
      <sheetData sheetId="2"/>
      <sheetData sheetId="3"/>
      <sheetData sheetId="4"/>
      <sheetData sheetId="5" refreshError="1"/>
      <sheetData sheetId="6"/>
      <sheetData sheetId="7"/>
      <sheetData sheetId="8"/>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EIC Rev"/>
      <sheetName val="O&amp;M "/>
      <sheetName val="OpCo Income BGAAP"/>
      <sheetName val="OpCo Income USGAAP"/>
      <sheetName val="OpCO Taxes Local"/>
      <sheetName val="OpCo Cash Flow"/>
      <sheetName val="OpCo Balance BGAAP"/>
      <sheetName val="OpCo Balance USGAAP"/>
      <sheetName val="HoldCo BGAAP $R"/>
      <sheetName val="HoldCo USGAAP $R"/>
      <sheetName val="HoldCo Consol $R"/>
      <sheetName val="HoldCo USGAAP $US"/>
      <sheetName val="HoldCo Consol $US"/>
      <sheetName val="TT Debt"/>
      <sheetName val="PP Debt"/>
      <sheetName val="HC Debt"/>
      <sheetName val="US Tax"/>
    </sheetNames>
    <sheetDataSet>
      <sheetData sheetId="0" refreshError="1"/>
      <sheetData sheetId="1" refreshError="1"/>
      <sheetData sheetId="2" refreshError="1"/>
      <sheetData sheetId="3" refreshError="1"/>
      <sheetData sheetId="4"/>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nsitivities"/>
      <sheetName val="Inputs"/>
      <sheetName val="HoldCo"/>
      <sheetName val="Annual"/>
      <sheetName val="Sources &amp; Uses"/>
      <sheetName val="Limit Calculation"/>
      <sheetName val="Consolidated"/>
      <sheetName val="Beg Summary"/>
      <sheetName val="Begin_HoldCo"/>
      <sheetName val="DePere Summary"/>
      <sheetName val="Andro Summary"/>
      <sheetName val="Broad River Summary"/>
      <sheetName val="Pine Bluff Summary"/>
      <sheetName val="Hog Summary"/>
      <sheetName val="RockGen Summary"/>
      <sheetName val="Santa Rosa Summary"/>
      <sheetName val="Carville Summary"/>
      <sheetName val="End_HoldCo"/>
      <sheetName val="CorpusSummary"/>
      <sheetName val="ZionSummary"/>
      <sheetName val="Georgia Summary"/>
      <sheetName val="Indiana Summary"/>
      <sheetName val="Louisiana I Summary"/>
      <sheetName val="North Carolina Summary"/>
      <sheetName val="South Carolina Summary"/>
      <sheetName val="Louisiana II Summary"/>
      <sheetName val="Other Turbine Summary"/>
      <sheetName val="End Summary"/>
      <sheetName val="Beg HoldCo Proj"/>
      <sheetName val="De Pere"/>
      <sheetName val="Andro"/>
      <sheetName val="Broad River"/>
      <sheetName val="Pine Bluff"/>
      <sheetName val="Hog Bayou"/>
      <sheetName val="Rockgen"/>
      <sheetName val="Santa Rosa"/>
      <sheetName val="Carville"/>
      <sheetName val="Corpus Christi"/>
      <sheetName val="Zion"/>
      <sheetName val="End HoldCo Proj"/>
      <sheetName val="Beg Other Proj"/>
      <sheetName val="Georgia"/>
      <sheetName val="Indiana"/>
      <sheetName val="Louisiana I"/>
      <sheetName val="North Carolina"/>
      <sheetName val="South Carolina"/>
      <sheetName val="Louisiana II"/>
      <sheetName val="End of Other Proj"/>
      <sheetName val="Tubine Differential"/>
      <sheetName val="TEPC"/>
      <sheetName val="Turbin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Macro"/>
      <sheetName val="Errors"/>
      <sheetName val="Options"/>
      <sheetName val="Inputs1"/>
      <sheetName val="Inputs2"/>
      <sheetName val="Inputs3"/>
      <sheetName val="Summary"/>
      <sheetName val="Performance"/>
      <sheetName val="PtnrReturnsU3"/>
      <sheetName val="PtnrReturnsU4"/>
      <sheetName val="UNSReturnsU3"/>
      <sheetName val="UNSReturnsU4"/>
      <sheetName val="ConU3"/>
      <sheetName val="ConU4"/>
      <sheetName val="CostsU3"/>
      <sheetName val="CostsU4"/>
      <sheetName val="RevU3"/>
      <sheetName val="RevU4"/>
      <sheetName val="IncU3"/>
      <sheetName val="IncU4"/>
      <sheetName val="CashU3"/>
      <sheetName val="CashU4"/>
      <sheetName val="BalU3"/>
      <sheetName val="BalU4"/>
      <sheetName val="DeprU3"/>
      <sheetName val="DeprU4"/>
      <sheetName val="DebtU3"/>
      <sheetName val="DebtU4"/>
      <sheetName val="CSFBDebtU3"/>
      <sheetName val="CSFBDebtU4"/>
      <sheetName val="Appendices"/>
      <sheetName val="LeaseRunU3"/>
      <sheetName val="LeaseRunU4"/>
      <sheetName val="LeaseAdjustments"/>
      <sheetName val="PROPOSAL TO SRP"/>
      <sheetName val="Comparison"/>
      <sheetName val="DataLog"/>
      <sheetName val="CodeLog"/>
      <sheetName val="SummaryU3"/>
      <sheetName val="SummaryU4"/>
      <sheetName val="ConCashflow"/>
      <sheetName val="UNSConPeriod"/>
      <sheetName val="SupportableDebtU3"/>
      <sheetName val="SupportableDebtU4"/>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C-1"/>
      <sheetName val="Table B-2"/>
      <sheetName val="Table B-1"/>
      <sheetName val="Directions_Tool Notes"/>
      <sheetName val="ES1-ES5"/>
      <sheetName val="ES-6"/>
      <sheetName val="ES-7"/>
      <sheetName val="5-9"/>
      <sheetName val="Goal Check"/>
      <sheetName val="Measure Screening"/>
      <sheetName val="Program Budget"/>
      <sheetName val="Program Screening"/>
      <sheetName val="Budget Caps"/>
      <sheetName val="IC Budgets"/>
      <sheetName val="2009 Plan Budget"/>
      <sheetName val="Inputs"/>
      <sheetName val="season weightings"/>
      <sheetName val="Support Services Budget"/>
      <sheetName val="CE RES Deemed"/>
      <sheetName val="CE C&amp;I Deemed"/>
      <sheetName val="MI RES Deemed"/>
      <sheetName val="MI C&amp;I Deemed"/>
      <sheetName val="RES NTG"/>
      <sheetName val="09Plan RES Inputs"/>
      <sheetName val="09Plan C&amp;I Inputs"/>
      <sheetName val="MI Database"/>
      <sheetName val="Plot Data Summary"/>
      <sheetName val="Chart3"/>
      <sheetName val="Chart4"/>
      <sheetName val="Incentive Change Plot"/>
      <sheetName val="Com"/>
      <sheetName val="Res"/>
      <sheetName val="2009 Summary by Program"/>
      <sheetName val="2009 Expenses"/>
      <sheetName val="1.10 Res Existing Home Retrofit"/>
      <sheetName val="1.6 Res New Construction"/>
      <sheetName val="2009 Program Spending"/>
      <sheetName val="Res Actuals '09"/>
      <sheetName val="C&amp;I Actuals '09"/>
      <sheetName val="RES Actuals '10"/>
      <sheetName val="C&amp;I Actuals '10"/>
      <sheetName val="2010 Exp"/>
      <sheetName val="C&amp;I DSMore 2009"/>
      <sheetName val="RES DSMore 2009"/>
      <sheetName val="Electric EO Program Spend Caps"/>
      <sheetName val="Gas EO Program Spend Caps"/>
      <sheetName val="Elec Sales"/>
      <sheetName val="Gas Sales"/>
      <sheetName val="#R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refreshError="1"/>
    </sheetDataSet>
  </externalBook>
</externalLink>
</file>

<file path=xl/theme/theme1.xml><?xml version="1.0" encoding="utf-8"?>
<a:theme xmlns:a="http://schemas.openxmlformats.org/drawingml/2006/main" name="PGLNSGPPT_2021">
  <a:themeElements>
    <a:clrScheme name="PGL NSG_Extended v2">
      <a:dk1>
        <a:sysClr val="windowText" lastClr="000000"/>
      </a:dk1>
      <a:lt1>
        <a:sysClr val="window" lastClr="FFFFFF"/>
      </a:lt1>
      <a:dk2>
        <a:srgbClr val="000000"/>
      </a:dk2>
      <a:lt2>
        <a:srgbClr val="FFFFFF"/>
      </a:lt2>
      <a:accent1>
        <a:srgbClr val="00549F"/>
      </a:accent1>
      <a:accent2>
        <a:srgbClr val="0088CE"/>
      </a:accent2>
      <a:accent3>
        <a:srgbClr val="C9CAC8"/>
      </a:accent3>
      <a:accent4>
        <a:srgbClr val="5CA947"/>
      </a:accent4>
      <a:accent5>
        <a:srgbClr val="FDCA40"/>
      </a:accent5>
      <a:accent6>
        <a:srgbClr val="F79824"/>
      </a:accent6>
      <a:hlink>
        <a:srgbClr val="0563C1"/>
      </a:hlink>
      <a:folHlink>
        <a:srgbClr val="616365"/>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PGLNSGPPT_2021" id="{413D204F-FA20-A740-9A6B-AD12280F77E9}" vid="{8385A23E-A1F1-2D45-89D1-A696937CF08E}"/>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ilsagfiles.org/SAG_files/Evaluation_Documents/TRC_Reports/DCEO/Department_of_Commerce_Cost_Effectiveness_Report_EPY7-GPY4_Final_Report.pdf" TargetMode="External"/><Relationship Id="rId2" Type="http://schemas.openxmlformats.org/officeDocument/2006/relationships/hyperlink" Target="http://ilsagfiles.org/SAG_files/Evaluation_Documents/TRC_Reports/DCEO/Department_of_Commerce_Cost_Effectiveness_Report_EPY7-GPY4_Final_Report.pdf" TargetMode="External"/><Relationship Id="rId1" Type="http://schemas.openxmlformats.org/officeDocument/2006/relationships/hyperlink" Target="https://s3.amazonaws.com/ilsag/DCEO_Summary_Impact_Evaluation_Report_EPY7-9_GPY4-6_2019-02-06_Final.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A3B09-06D4-DE45-98B8-0925DCCDC2CC}">
  <sheetPr>
    <tabColor theme="7"/>
    <pageSetUpPr fitToPage="1"/>
  </sheetPr>
  <dimension ref="B1:S60"/>
  <sheetViews>
    <sheetView tabSelected="1" zoomScale="110" zoomScaleNormal="110" workbookViewId="0">
      <selection activeCell="M47" sqref="M47"/>
    </sheetView>
  </sheetViews>
  <sheetFormatPr defaultColWidth="9.33203125" defaultRowHeight="14" x14ac:dyDescent="0.3"/>
  <cols>
    <col min="1" max="1" width="2.6640625" style="1" customWidth="1"/>
    <col min="2" max="2" width="84.83203125" style="1" customWidth="1"/>
    <col min="3" max="3" width="18.6640625" style="1" customWidth="1"/>
    <col min="4" max="4" width="17" style="1" customWidth="1"/>
    <col min="5" max="5" width="16" style="1" customWidth="1"/>
    <col min="6" max="6" width="15.33203125" style="1" customWidth="1"/>
    <col min="7" max="7" width="19.33203125" style="1" customWidth="1"/>
    <col min="8" max="8" width="14.33203125" style="1" customWidth="1"/>
    <col min="9" max="9" width="19" style="1" customWidth="1"/>
    <col min="10" max="10" width="19.6640625" style="1" customWidth="1"/>
    <col min="11" max="11" width="17" style="1" customWidth="1"/>
    <col min="12" max="12" width="12.33203125" style="1" customWidth="1"/>
    <col min="13" max="13" width="13.6640625" style="1" customWidth="1"/>
    <col min="14" max="15" width="9.33203125" style="1"/>
    <col min="16" max="16" width="15.33203125" style="1" customWidth="1"/>
    <col min="17" max="16384" width="9.33203125" style="1"/>
  </cols>
  <sheetData>
    <row r="1" spans="2:13" customFormat="1" x14ac:dyDescent="0.3">
      <c r="B1" s="27" t="s">
        <v>36</v>
      </c>
      <c r="C1" s="27"/>
    </row>
    <row r="2" spans="2:13" customFormat="1" x14ac:dyDescent="0.3">
      <c r="B2" s="27" t="s">
        <v>35</v>
      </c>
      <c r="C2" s="27"/>
    </row>
    <row r="3" spans="2:13" customFormat="1" ht="14.5" x14ac:dyDescent="0.35">
      <c r="B3" s="28" t="s">
        <v>34</v>
      </c>
      <c r="C3" s="27"/>
    </row>
    <row r="4" spans="2:13" customFormat="1" x14ac:dyDescent="0.3">
      <c r="B4" s="27"/>
      <c r="C4" s="27"/>
    </row>
    <row r="5" spans="2:13" customFormat="1" ht="23" customHeight="1" x14ac:dyDescent="0.3">
      <c r="B5" s="193" t="s">
        <v>121</v>
      </c>
      <c r="C5" s="194"/>
      <c r="D5" s="194"/>
      <c r="E5" s="194"/>
      <c r="F5" s="194"/>
      <c r="G5" s="194"/>
      <c r="H5" s="194"/>
      <c r="I5" s="194"/>
      <c r="J5" s="194"/>
      <c r="K5" s="194"/>
      <c r="L5" s="194"/>
      <c r="M5" s="195"/>
    </row>
    <row r="6" spans="2:13" customFormat="1" ht="33" customHeight="1" x14ac:dyDescent="0.3">
      <c r="B6" s="196"/>
      <c r="C6" s="197"/>
      <c r="D6" s="197"/>
      <c r="E6" s="197"/>
      <c r="F6" s="197"/>
      <c r="G6" s="197"/>
      <c r="H6" s="197"/>
      <c r="I6" s="197"/>
      <c r="J6" s="197"/>
      <c r="K6" s="197"/>
      <c r="L6" s="197"/>
      <c r="M6" s="198"/>
    </row>
    <row r="7" spans="2:13" customFormat="1" ht="14.5" x14ac:dyDescent="0.35">
      <c r="B7" s="118"/>
      <c r="C7" s="119"/>
      <c r="D7" s="120"/>
      <c r="E7" s="120"/>
      <c r="F7" s="120"/>
      <c r="G7" s="120"/>
      <c r="H7" s="120"/>
      <c r="I7" s="120"/>
      <c r="J7" s="120"/>
      <c r="K7" s="120"/>
      <c r="L7" s="120"/>
      <c r="M7" s="120"/>
    </row>
    <row r="8" spans="2:13" customFormat="1" ht="14" customHeight="1" x14ac:dyDescent="0.3">
      <c r="B8" s="199" t="s">
        <v>122</v>
      </c>
      <c r="C8" s="199"/>
      <c r="D8" s="199"/>
      <c r="E8" s="199"/>
      <c r="F8" s="199"/>
      <c r="G8" s="199"/>
      <c r="H8" s="199"/>
      <c r="I8" s="199"/>
      <c r="J8" s="199"/>
      <c r="K8" s="199"/>
      <c r="L8" s="199"/>
      <c r="M8" s="199"/>
    </row>
    <row r="9" spans="2:13" customFormat="1" x14ac:dyDescent="0.3">
      <c r="B9" s="199"/>
      <c r="C9" s="199"/>
      <c r="D9" s="199"/>
      <c r="E9" s="199"/>
      <c r="F9" s="199"/>
      <c r="G9" s="199"/>
      <c r="H9" s="199"/>
      <c r="I9" s="199"/>
      <c r="J9" s="199"/>
      <c r="K9" s="199"/>
      <c r="L9" s="199"/>
      <c r="M9" s="199"/>
    </row>
    <row r="10" spans="2:13" customFormat="1" x14ac:dyDescent="0.3">
      <c r="B10" s="199"/>
      <c r="C10" s="199"/>
      <c r="D10" s="199"/>
      <c r="E10" s="199"/>
      <c r="F10" s="199"/>
      <c r="G10" s="199"/>
      <c r="H10" s="199"/>
      <c r="I10" s="199"/>
      <c r="J10" s="199"/>
      <c r="K10" s="199"/>
      <c r="L10" s="199"/>
      <c r="M10" s="199"/>
    </row>
    <row r="11" spans="2:13" customFormat="1" x14ac:dyDescent="0.3">
      <c r="B11" s="199"/>
      <c r="C11" s="199"/>
      <c r="D11" s="199"/>
      <c r="E11" s="199"/>
      <c r="F11" s="199"/>
      <c r="G11" s="199"/>
      <c r="H11" s="199"/>
      <c r="I11" s="199"/>
      <c r="J11" s="199"/>
      <c r="K11" s="199"/>
      <c r="L11" s="199"/>
      <c r="M11" s="199"/>
    </row>
    <row r="12" spans="2:13" customFormat="1" x14ac:dyDescent="0.3">
      <c r="B12" s="199"/>
      <c r="C12" s="199"/>
      <c r="D12" s="199"/>
      <c r="E12" s="199"/>
      <c r="F12" s="199"/>
      <c r="G12" s="199"/>
      <c r="H12" s="199"/>
      <c r="I12" s="199"/>
      <c r="J12" s="199"/>
      <c r="K12" s="199"/>
      <c r="L12" s="199"/>
      <c r="M12" s="199"/>
    </row>
    <row r="13" spans="2:13" customFormat="1" x14ac:dyDescent="0.3">
      <c r="B13" s="199"/>
      <c r="C13" s="199"/>
      <c r="D13" s="199"/>
      <c r="E13" s="199"/>
      <c r="F13" s="199"/>
      <c r="G13" s="199"/>
      <c r="H13" s="199"/>
      <c r="I13" s="199"/>
      <c r="J13" s="199"/>
      <c r="K13" s="199"/>
      <c r="L13" s="199"/>
      <c r="M13" s="199"/>
    </row>
    <row r="14" spans="2:13" customFormat="1" x14ac:dyDescent="0.3">
      <c r="B14" s="199"/>
      <c r="C14" s="199"/>
      <c r="D14" s="199"/>
      <c r="E14" s="199"/>
      <c r="F14" s="199"/>
      <c r="G14" s="199"/>
      <c r="H14" s="199"/>
      <c r="I14" s="199"/>
      <c r="J14" s="199"/>
      <c r="K14" s="199"/>
      <c r="L14" s="199"/>
      <c r="M14" s="199"/>
    </row>
    <row r="15" spans="2:13" customFormat="1" x14ac:dyDescent="0.3">
      <c r="B15" s="199"/>
      <c r="C15" s="199"/>
      <c r="D15" s="199"/>
      <c r="E15" s="199"/>
      <c r="F15" s="199"/>
      <c r="G15" s="199"/>
      <c r="H15" s="199"/>
      <c r="I15" s="199"/>
      <c r="J15" s="199"/>
      <c r="K15" s="199"/>
      <c r="L15" s="199"/>
      <c r="M15" s="199"/>
    </row>
    <row r="16" spans="2:13" customFormat="1" x14ac:dyDescent="0.3">
      <c r="B16" s="199"/>
      <c r="C16" s="199"/>
      <c r="D16" s="199"/>
      <c r="E16" s="199"/>
      <c r="F16" s="199"/>
      <c r="G16" s="199"/>
      <c r="H16" s="199"/>
      <c r="I16" s="199"/>
      <c r="J16" s="199"/>
      <c r="K16" s="199"/>
      <c r="L16" s="199"/>
      <c r="M16" s="199"/>
    </row>
    <row r="17" spans="2:16" customFormat="1" x14ac:dyDescent="0.3">
      <c r="B17" s="121"/>
      <c r="C17" s="121"/>
      <c r="D17" s="121"/>
      <c r="E17" s="121"/>
      <c r="F17" s="121"/>
      <c r="G17" s="121"/>
      <c r="H17" s="121"/>
      <c r="I17" s="121"/>
      <c r="J17" s="121"/>
      <c r="K17" s="121"/>
      <c r="L17" s="121"/>
      <c r="M17" s="121"/>
    </row>
    <row r="18" spans="2:16" customFormat="1" x14ac:dyDescent="0.3">
      <c r="B18" s="26" t="s">
        <v>123</v>
      </c>
      <c r="C18" s="121"/>
      <c r="D18" s="121"/>
      <c r="E18" s="121"/>
      <c r="F18" s="121"/>
      <c r="G18" s="121"/>
      <c r="H18" s="121"/>
      <c r="I18" s="121"/>
      <c r="J18" s="121"/>
      <c r="K18" s="121"/>
      <c r="L18" s="121"/>
      <c r="M18" s="121"/>
    </row>
    <row r="19" spans="2:16" customFormat="1" ht="50" x14ac:dyDescent="0.3">
      <c r="B19" s="122" t="s">
        <v>33</v>
      </c>
      <c r="C19" s="122" t="s">
        <v>32</v>
      </c>
      <c r="D19" s="122" t="s">
        <v>124</v>
      </c>
      <c r="E19" s="122" t="s">
        <v>31</v>
      </c>
      <c r="F19" s="122" t="s">
        <v>30</v>
      </c>
      <c r="G19" s="122" t="s">
        <v>29</v>
      </c>
      <c r="H19" s="122" t="s">
        <v>28</v>
      </c>
      <c r="I19" s="122" t="s">
        <v>27</v>
      </c>
      <c r="J19" s="122" t="s">
        <v>26</v>
      </c>
      <c r="K19" s="122" t="s">
        <v>125</v>
      </c>
      <c r="L19" s="122" t="s">
        <v>126</v>
      </c>
      <c r="M19" s="122" t="s">
        <v>25</v>
      </c>
    </row>
    <row r="20" spans="2:16" s="24" customFormat="1" ht="12.5" x14ac:dyDescent="0.25">
      <c r="B20" s="123" t="s">
        <v>24</v>
      </c>
      <c r="C20" s="124"/>
      <c r="D20" s="124"/>
      <c r="E20" s="124"/>
      <c r="F20" s="124"/>
      <c r="G20" s="124"/>
      <c r="H20" s="124"/>
      <c r="I20" s="124"/>
      <c r="J20" s="124"/>
      <c r="K20" s="124"/>
      <c r="L20" s="124"/>
      <c r="M20" s="125"/>
    </row>
    <row r="21" spans="2:16" x14ac:dyDescent="0.3">
      <c r="B21" s="15" t="s">
        <v>127</v>
      </c>
      <c r="C21" s="14">
        <v>100399.04999999999</v>
      </c>
      <c r="D21" s="23">
        <v>737754.17147437611</v>
      </c>
      <c r="E21" s="23">
        <v>738120.87209926895</v>
      </c>
      <c r="F21" s="23">
        <v>657297</v>
      </c>
      <c r="G21" s="22">
        <f>C21/F21</f>
        <v>0.15274533430093243</v>
      </c>
      <c r="H21" s="126">
        <f>SUM(I21:J21)</f>
        <v>87801.08</v>
      </c>
      <c r="I21" s="126">
        <v>31424</v>
      </c>
      <c r="J21" s="126">
        <v>56377.08</v>
      </c>
      <c r="K21" s="9">
        <v>887178</v>
      </c>
      <c r="L21" s="9">
        <v>883187</v>
      </c>
      <c r="M21" s="8">
        <f>H21/L21</f>
        <v>9.941391800377497E-2</v>
      </c>
    </row>
    <row r="22" spans="2:16" x14ac:dyDescent="0.3">
      <c r="B22" s="15" t="s">
        <v>23</v>
      </c>
      <c r="C22" s="14">
        <v>13521.609999999999</v>
      </c>
      <c r="D22" s="23">
        <v>189097.74046694589</v>
      </c>
      <c r="E22" s="23">
        <v>189725.82778148755</v>
      </c>
      <c r="F22" s="23">
        <v>186984</v>
      </c>
      <c r="G22" s="22">
        <f>C22/F22</f>
        <v>7.2314262182860564E-2</v>
      </c>
      <c r="H22" s="126">
        <f t="shared" ref="H22:H23" si="0">SUM(I22:J22)</f>
        <v>46129.32</v>
      </c>
      <c r="I22" s="126">
        <v>14739.75</v>
      </c>
      <c r="J22" s="126">
        <v>31389.57</v>
      </c>
      <c r="K22" s="9">
        <v>356833</v>
      </c>
      <c r="L22" s="9">
        <v>340723</v>
      </c>
      <c r="M22" s="8">
        <f>H22/L22</f>
        <v>0.13538657501841672</v>
      </c>
    </row>
    <row r="23" spans="2:16" x14ac:dyDescent="0.3">
      <c r="B23" s="15" t="s">
        <v>22</v>
      </c>
      <c r="C23" s="14">
        <v>44292.70259999999</v>
      </c>
      <c r="D23" s="23">
        <v>48311.14389670793</v>
      </c>
      <c r="E23" s="23">
        <v>48704.65231336985</v>
      </c>
      <c r="F23" s="23">
        <v>125760</v>
      </c>
      <c r="G23" s="22">
        <f>C23/F23</f>
        <v>0.35220024332061062</v>
      </c>
      <c r="H23" s="126">
        <f t="shared" si="0"/>
        <v>168898.31</v>
      </c>
      <c r="I23" s="126">
        <v>116527.25</v>
      </c>
      <c r="J23" s="126">
        <v>52371.06</v>
      </c>
      <c r="K23" s="9">
        <v>356724</v>
      </c>
      <c r="L23" s="9">
        <v>341420</v>
      </c>
      <c r="M23" s="8">
        <f>H23/L23</f>
        <v>0.49469366176556734</v>
      </c>
    </row>
    <row r="24" spans="2:16" x14ac:dyDescent="0.3">
      <c r="B24" s="127" t="s">
        <v>21</v>
      </c>
      <c r="C24" s="128">
        <f>SUM(C21:C23)</f>
        <v>158213.36259999999</v>
      </c>
      <c r="D24" s="129">
        <f>SUM(D21:D23)</f>
        <v>975163.05583802995</v>
      </c>
      <c r="E24" s="130">
        <f>SUM(E21:E23)</f>
        <v>976551.35219412623</v>
      </c>
      <c r="F24" s="130">
        <f>SUM(F21:F23)</f>
        <v>970041</v>
      </c>
      <c r="G24" s="131">
        <f>C24/F24</f>
        <v>0.1630996654780571</v>
      </c>
      <c r="H24" s="132">
        <f>SUM(H21:H23)</f>
        <v>302828.70999999996</v>
      </c>
      <c r="I24" s="132">
        <f>SUM(I21:I23)</f>
        <v>162691</v>
      </c>
      <c r="J24" s="132">
        <f>SUM(J21:J23)</f>
        <v>140137.71</v>
      </c>
      <c r="K24" s="132">
        <f t="shared" ref="K24:L24" si="1">SUM(K21:K23)</f>
        <v>1600735</v>
      </c>
      <c r="L24" s="132">
        <f t="shared" si="1"/>
        <v>1565330</v>
      </c>
      <c r="M24" s="131">
        <f>H24/L24</f>
        <v>0.19345997968479486</v>
      </c>
    </row>
    <row r="25" spans="2:16" x14ac:dyDescent="0.3">
      <c r="B25" s="133" t="s">
        <v>20</v>
      </c>
      <c r="C25" s="134">
        <f>SUM(C21:C22)</f>
        <v>113920.65999999999</v>
      </c>
      <c r="D25" s="135">
        <f>SUM(D21:D22)</f>
        <v>926851.91194132203</v>
      </c>
      <c r="E25" s="136">
        <f>SUM(E21+E22)</f>
        <v>927846.69988075644</v>
      </c>
      <c r="F25" s="136">
        <f>SUM(F21,F22)</f>
        <v>844281</v>
      </c>
      <c r="G25" s="137">
        <f t="shared" ref="G25:G26" si="2">C25/F25</f>
        <v>0.13493216121172927</v>
      </c>
      <c r="H25" s="138">
        <f>H21+H22</f>
        <v>133930.4</v>
      </c>
      <c r="I25" s="138">
        <f>SUM(I21:I22)</f>
        <v>46163.75</v>
      </c>
      <c r="J25" s="138">
        <f>SUM(J21:J22)</f>
        <v>87766.65</v>
      </c>
      <c r="K25" s="138">
        <f t="shared" ref="K25:L25" si="3">SUM(K21:K22)</f>
        <v>1244011</v>
      </c>
      <c r="L25" s="138">
        <f t="shared" si="3"/>
        <v>1223910</v>
      </c>
      <c r="M25" s="137">
        <f>H25/L25</f>
        <v>0.10942830763699944</v>
      </c>
      <c r="O25" s="2"/>
      <c r="P25" s="2"/>
    </row>
    <row r="26" spans="2:16" x14ac:dyDescent="0.3">
      <c r="B26" s="133" t="s">
        <v>19</v>
      </c>
      <c r="C26" s="134">
        <f>C23</f>
        <v>44292.70259999999</v>
      </c>
      <c r="D26" s="135">
        <f>D23</f>
        <v>48311.14389670793</v>
      </c>
      <c r="E26" s="136">
        <f>E23</f>
        <v>48704.65231336985</v>
      </c>
      <c r="F26" s="136">
        <f>F23</f>
        <v>125760</v>
      </c>
      <c r="G26" s="137">
        <f t="shared" si="2"/>
        <v>0.35220024332061062</v>
      </c>
      <c r="H26" s="138">
        <f>H23</f>
        <v>168898.31</v>
      </c>
      <c r="I26" s="138">
        <f>I23</f>
        <v>116527.25</v>
      </c>
      <c r="J26" s="138">
        <f>J23</f>
        <v>52371.06</v>
      </c>
      <c r="K26" s="138">
        <f t="shared" ref="K26:L26" si="4">K23</f>
        <v>356724</v>
      </c>
      <c r="L26" s="138">
        <f t="shared" si="4"/>
        <v>341420</v>
      </c>
      <c r="M26" s="137">
        <f t="shared" ref="M26:M40" si="5">H26/L26</f>
        <v>0.49469366176556734</v>
      </c>
      <c r="O26" s="2"/>
      <c r="P26" s="2"/>
    </row>
    <row r="27" spans="2:16" x14ac:dyDescent="0.3">
      <c r="B27" s="123" t="s">
        <v>18</v>
      </c>
      <c r="C27" s="124"/>
      <c r="D27" s="139"/>
      <c r="E27" s="139"/>
      <c r="F27" s="139"/>
      <c r="G27" s="124"/>
      <c r="H27" s="124"/>
      <c r="I27" s="140"/>
      <c r="J27" s="141"/>
      <c r="K27" s="142"/>
      <c r="L27" s="124"/>
      <c r="M27" s="125"/>
      <c r="N27" s="21"/>
      <c r="O27" s="2"/>
      <c r="P27" s="2"/>
    </row>
    <row r="28" spans="2:16" x14ac:dyDescent="0.3">
      <c r="B28" s="15" t="s">
        <v>17</v>
      </c>
      <c r="C28" s="14">
        <v>33082.983799999995</v>
      </c>
      <c r="D28" s="23">
        <v>525256.98233124393</v>
      </c>
      <c r="E28" s="20">
        <v>550509.55440701672</v>
      </c>
      <c r="F28" s="20">
        <v>491044</v>
      </c>
      <c r="G28" s="19">
        <f t="shared" ref="G28:G30" si="6">C28/F28</f>
        <v>6.737274826695773E-2</v>
      </c>
      <c r="H28" s="126">
        <f t="shared" ref="H28:H29" si="7">SUM(I28:J28)</f>
        <v>143368.36000000002</v>
      </c>
      <c r="I28" s="10">
        <v>45278</v>
      </c>
      <c r="J28" s="10">
        <v>98090.360000000015</v>
      </c>
      <c r="K28" s="9">
        <v>1025671</v>
      </c>
      <c r="L28" s="9">
        <v>893539</v>
      </c>
      <c r="M28" s="8">
        <f>H28/L28</f>
        <v>0.16045003072053934</v>
      </c>
      <c r="O28" s="2"/>
      <c r="P28" s="2"/>
    </row>
    <row r="29" spans="2:16" x14ac:dyDescent="0.3">
      <c r="B29" s="15" t="s">
        <v>16</v>
      </c>
      <c r="C29" s="14">
        <v>86.960999999999999</v>
      </c>
      <c r="D29" s="143">
        <v>82117.93734065094</v>
      </c>
      <c r="E29" s="20">
        <v>85358.657384099279</v>
      </c>
      <c r="F29" s="20">
        <v>54510</v>
      </c>
      <c r="G29" s="19">
        <f>C29/F29</f>
        <v>1.5953219592735278E-3</v>
      </c>
      <c r="H29" s="126">
        <f t="shared" si="7"/>
        <v>11548.5316</v>
      </c>
      <c r="I29" s="10">
        <v>133.25</v>
      </c>
      <c r="J29" s="10">
        <v>11415.2816</v>
      </c>
      <c r="K29" s="9">
        <v>172795</v>
      </c>
      <c r="L29" s="9">
        <v>87248</v>
      </c>
      <c r="M29" s="8">
        <f>H29/L29</f>
        <v>0.13236442783788741</v>
      </c>
      <c r="O29" s="7"/>
      <c r="P29" s="7"/>
    </row>
    <row r="30" spans="2:16" x14ac:dyDescent="0.3">
      <c r="B30" s="127" t="s">
        <v>15</v>
      </c>
      <c r="C30" s="129">
        <f>SUM(C28:C29)</f>
        <v>33169.944799999997</v>
      </c>
      <c r="D30" s="129">
        <f>SUM(D28:D29)</f>
        <v>607374.91967189487</v>
      </c>
      <c r="E30" s="144">
        <f>SUM(E28+E29)</f>
        <v>635868.21179111605</v>
      </c>
      <c r="F30" s="144">
        <f>SUM(F28:F29)</f>
        <v>545554</v>
      </c>
      <c r="G30" s="145">
        <f t="shared" si="6"/>
        <v>6.0800479512568874E-2</v>
      </c>
      <c r="H30" s="132">
        <f>SUM(H28:H29)</f>
        <v>154916.8916</v>
      </c>
      <c r="I30" s="132">
        <f>SUM(I28:I29)</f>
        <v>45411.25</v>
      </c>
      <c r="J30" s="132">
        <f>SUM(J28:J29)</f>
        <v>109505.64160000002</v>
      </c>
      <c r="K30" s="132">
        <f t="shared" ref="K30:L30" si="8">SUM(K28:K29)</f>
        <v>1198466</v>
      </c>
      <c r="L30" s="132">
        <f t="shared" si="8"/>
        <v>980787</v>
      </c>
      <c r="M30" s="131">
        <f>H30/L30</f>
        <v>0.1579516159981729</v>
      </c>
      <c r="O30" s="7"/>
      <c r="P30" s="7"/>
    </row>
    <row r="31" spans="2:16" x14ac:dyDescent="0.3">
      <c r="B31" s="123" t="s">
        <v>14</v>
      </c>
      <c r="C31" s="146"/>
      <c r="D31" s="146"/>
      <c r="E31" s="146"/>
      <c r="F31" s="146"/>
      <c r="G31" s="146"/>
      <c r="H31" s="146"/>
      <c r="I31" s="147"/>
      <c r="J31" s="148"/>
      <c r="K31" s="146"/>
      <c r="L31" s="146"/>
      <c r="M31" s="149"/>
      <c r="O31" s="2"/>
      <c r="P31" s="2"/>
    </row>
    <row r="32" spans="2:16" x14ac:dyDescent="0.3">
      <c r="B32" s="15" t="s">
        <v>128</v>
      </c>
      <c r="C32" s="14">
        <v>0</v>
      </c>
      <c r="D32" s="14"/>
      <c r="E32" s="14"/>
      <c r="F32" s="14">
        <v>7218</v>
      </c>
      <c r="G32" s="10" t="s">
        <v>12</v>
      </c>
      <c r="H32" s="126">
        <f t="shared" ref="H32:H34" si="9">SUM(I32:J32)</f>
        <v>4628.38</v>
      </c>
      <c r="I32" s="150">
        <v>0</v>
      </c>
      <c r="J32" s="150">
        <v>4628.38</v>
      </c>
      <c r="K32" s="10" t="s">
        <v>12</v>
      </c>
      <c r="L32" s="10">
        <v>106063</v>
      </c>
      <c r="M32" s="8" t="s">
        <v>12</v>
      </c>
      <c r="O32" s="2"/>
      <c r="P32" s="2"/>
    </row>
    <row r="33" spans="2:19" x14ac:dyDescent="0.3">
      <c r="B33" s="15" t="s">
        <v>129</v>
      </c>
      <c r="C33" s="10" t="s">
        <v>12</v>
      </c>
      <c r="D33" s="14"/>
      <c r="E33" s="14"/>
      <c r="F33" s="10" t="s">
        <v>12</v>
      </c>
      <c r="G33" s="10" t="s">
        <v>12</v>
      </c>
      <c r="H33" s="126">
        <f t="shared" si="9"/>
        <v>0</v>
      </c>
      <c r="I33" s="10" t="s">
        <v>12</v>
      </c>
      <c r="J33" s="10" t="s">
        <v>12</v>
      </c>
      <c r="K33" s="10" t="s">
        <v>12</v>
      </c>
      <c r="L33" s="10" t="s">
        <v>12</v>
      </c>
      <c r="M33" s="8" t="s">
        <v>12</v>
      </c>
      <c r="O33" s="2"/>
      <c r="P33" s="2"/>
    </row>
    <row r="34" spans="2:19" x14ac:dyDescent="0.3">
      <c r="B34" s="15" t="s">
        <v>130</v>
      </c>
      <c r="C34" s="14">
        <v>0</v>
      </c>
      <c r="D34" s="14"/>
      <c r="E34" s="14"/>
      <c r="F34" s="14">
        <v>94453</v>
      </c>
      <c r="G34" s="10" t="s">
        <v>12</v>
      </c>
      <c r="H34" s="126">
        <f t="shared" si="9"/>
        <v>25403.729999999996</v>
      </c>
      <c r="I34" s="150">
        <v>0</v>
      </c>
      <c r="J34" s="150">
        <v>25403.729999999996</v>
      </c>
      <c r="K34" s="10" t="s">
        <v>12</v>
      </c>
      <c r="L34" s="10">
        <v>462046</v>
      </c>
      <c r="M34" s="8" t="s">
        <v>12</v>
      </c>
      <c r="O34" s="2"/>
      <c r="P34" s="2"/>
    </row>
    <row r="35" spans="2:19" x14ac:dyDescent="0.3">
      <c r="B35" s="133" t="s">
        <v>13</v>
      </c>
      <c r="C35" s="134">
        <f>SUM(C32:C34)</f>
        <v>0</v>
      </c>
      <c r="D35" s="135">
        <v>53302.034331020062</v>
      </c>
      <c r="E35" s="135">
        <v>57257.653237998886</v>
      </c>
      <c r="F35" s="135">
        <f>SUM(F32:F34)</f>
        <v>101671</v>
      </c>
      <c r="G35" s="137">
        <f>C35/F35</f>
        <v>0</v>
      </c>
      <c r="H35" s="138">
        <f>SUM(H32:H34)</f>
        <v>30032.109999999997</v>
      </c>
      <c r="I35" s="138">
        <f>SUM(I32:I34)</f>
        <v>0</v>
      </c>
      <c r="J35" s="138">
        <f>SUM(J32:J34)</f>
        <v>30032.109999999997</v>
      </c>
      <c r="K35" s="138">
        <v>292734</v>
      </c>
      <c r="L35" s="138">
        <f>SUM(L32:L34)</f>
        <v>568109</v>
      </c>
      <c r="M35" s="137">
        <f>H35/L35</f>
        <v>5.2863288559061722E-2</v>
      </c>
      <c r="O35" s="17"/>
      <c r="P35" s="17"/>
      <c r="Q35" s="18"/>
    </row>
    <row r="36" spans="2:19" x14ac:dyDescent="0.3">
      <c r="B36" s="15" t="s">
        <v>131</v>
      </c>
      <c r="C36" s="14">
        <v>0</v>
      </c>
      <c r="D36" s="14"/>
      <c r="E36" s="14"/>
      <c r="F36" s="14">
        <v>0</v>
      </c>
      <c r="G36" s="10" t="s">
        <v>12</v>
      </c>
      <c r="H36" s="126">
        <f t="shared" ref="H36:H39" si="10">SUM(I36:J36)</f>
        <v>0</v>
      </c>
      <c r="I36" s="150">
        <v>0</v>
      </c>
      <c r="J36" s="150">
        <v>0</v>
      </c>
      <c r="K36" s="10" t="s">
        <v>12</v>
      </c>
      <c r="L36" s="10">
        <v>0</v>
      </c>
      <c r="M36" s="8" t="s">
        <v>12</v>
      </c>
      <c r="O36" s="17"/>
      <c r="P36" s="17"/>
      <c r="Q36" s="16"/>
    </row>
    <row r="37" spans="2:19" x14ac:dyDescent="0.3">
      <c r="B37" s="15" t="s">
        <v>132</v>
      </c>
      <c r="C37" s="10" t="s">
        <v>12</v>
      </c>
      <c r="D37" s="14"/>
      <c r="E37" s="14"/>
      <c r="F37" s="10" t="s">
        <v>12</v>
      </c>
      <c r="G37" s="10" t="s">
        <v>12</v>
      </c>
      <c r="H37" s="126">
        <f t="shared" si="10"/>
        <v>0</v>
      </c>
      <c r="I37" s="10" t="s">
        <v>12</v>
      </c>
      <c r="J37" s="10" t="s">
        <v>12</v>
      </c>
      <c r="K37" s="10" t="s">
        <v>12</v>
      </c>
      <c r="L37" s="10" t="s">
        <v>12</v>
      </c>
      <c r="M37" s="8" t="s">
        <v>12</v>
      </c>
      <c r="O37" s="7"/>
      <c r="P37" s="13"/>
    </row>
    <row r="38" spans="2:19" x14ac:dyDescent="0.3">
      <c r="B38" s="15" t="s">
        <v>133</v>
      </c>
      <c r="C38" s="14">
        <v>358.69200000000001</v>
      </c>
      <c r="D38" s="14"/>
      <c r="E38" s="14"/>
      <c r="F38" s="14">
        <v>19170</v>
      </c>
      <c r="G38" s="10" t="s">
        <v>12</v>
      </c>
      <c r="H38" s="126">
        <f t="shared" si="10"/>
        <v>22143.918399999999</v>
      </c>
      <c r="I38" s="150">
        <v>699.73</v>
      </c>
      <c r="J38" s="150">
        <v>21444.188399999999</v>
      </c>
      <c r="K38" s="10" t="s">
        <v>12</v>
      </c>
      <c r="L38" s="10">
        <v>173329</v>
      </c>
      <c r="M38" s="8" t="s">
        <v>12</v>
      </c>
      <c r="O38" s="12"/>
      <c r="P38" s="7"/>
    </row>
    <row r="39" spans="2:19" x14ac:dyDescent="0.3">
      <c r="B39" s="15" t="s">
        <v>134</v>
      </c>
      <c r="C39" s="14">
        <v>0</v>
      </c>
      <c r="D39" s="14"/>
      <c r="E39" s="14"/>
      <c r="F39" s="14">
        <v>0</v>
      </c>
      <c r="G39" s="10" t="s">
        <v>12</v>
      </c>
      <c r="H39" s="126">
        <f t="shared" si="10"/>
        <v>0</v>
      </c>
      <c r="I39" s="150">
        <v>0</v>
      </c>
      <c r="J39" s="150">
        <v>0</v>
      </c>
      <c r="K39" s="10" t="s">
        <v>12</v>
      </c>
      <c r="L39" s="10">
        <v>0</v>
      </c>
      <c r="M39" s="8" t="s">
        <v>12</v>
      </c>
      <c r="O39" s="2"/>
      <c r="P39" s="2"/>
    </row>
    <row r="40" spans="2:19" x14ac:dyDescent="0.3">
      <c r="B40" s="133" t="s">
        <v>11</v>
      </c>
      <c r="C40" s="134">
        <f>SUM(C36:C39)</f>
        <v>358.69200000000001</v>
      </c>
      <c r="D40" s="134">
        <v>29012.689941793225</v>
      </c>
      <c r="E40" s="134">
        <v>30419.126668676246</v>
      </c>
      <c r="F40" s="134">
        <f>SUM(F36:F39)</f>
        <v>19170</v>
      </c>
      <c r="G40" s="137">
        <f>C40/F40</f>
        <v>1.8711111111111112E-2</v>
      </c>
      <c r="H40" s="138">
        <f>SUM(H36:H39)</f>
        <v>22143.918399999999</v>
      </c>
      <c r="I40" s="138">
        <f>SUM(I36:I39)</f>
        <v>699.73</v>
      </c>
      <c r="J40" s="138">
        <f>SUM(J36:J39)</f>
        <v>21444.188399999999</v>
      </c>
      <c r="K40" s="138">
        <v>248220</v>
      </c>
      <c r="L40" s="138">
        <f>SUM(L36:L39)</f>
        <v>173329</v>
      </c>
      <c r="M40" s="137">
        <f t="shared" si="5"/>
        <v>0.12775656929884785</v>
      </c>
      <c r="O40" s="2"/>
    </row>
    <row r="41" spans="2:19" x14ac:dyDescent="0.3">
      <c r="B41" s="127" t="s">
        <v>10</v>
      </c>
      <c r="C41" s="128">
        <f>C35+C40</f>
        <v>358.69200000000001</v>
      </c>
      <c r="D41" s="128">
        <f>D35+D40</f>
        <v>82314.724272813284</v>
      </c>
      <c r="E41" s="128">
        <f>E35+E40</f>
        <v>87676.779906675132</v>
      </c>
      <c r="F41" s="128">
        <f>SUM(F35,F40)</f>
        <v>120841</v>
      </c>
      <c r="G41" s="145">
        <f>C41/F41</f>
        <v>2.9682971839028144E-3</v>
      </c>
      <c r="H41" s="132">
        <f>H35+H40</f>
        <v>52176.028399999996</v>
      </c>
      <c r="I41" s="132">
        <f>I35+I40</f>
        <v>699.73</v>
      </c>
      <c r="J41" s="132">
        <f>J35+J40</f>
        <v>51476.2984</v>
      </c>
      <c r="K41" s="132">
        <f>K35+K40</f>
        <v>540954</v>
      </c>
      <c r="L41" s="132">
        <f>L35+L40</f>
        <v>741438</v>
      </c>
      <c r="M41" s="151">
        <f>H41/L41</f>
        <v>7.0371397743304226E-2</v>
      </c>
      <c r="O41" s="2"/>
    </row>
    <row r="42" spans="2:19" x14ac:dyDescent="0.3">
      <c r="B42" s="123" t="s">
        <v>9</v>
      </c>
      <c r="C42" s="152"/>
      <c r="D42" s="124"/>
      <c r="E42" s="124"/>
      <c r="F42" s="124"/>
      <c r="G42" s="124"/>
      <c r="H42" s="124"/>
      <c r="I42" s="153"/>
      <c r="J42" s="141"/>
      <c r="K42" s="124"/>
      <c r="L42" s="124"/>
      <c r="M42" s="125"/>
      <c r="O42" s="2"/>
    </row>
    <row r="43" spans="2:19" x14ac:dyDescent="0.3">
      <c r="B43" s="154" t="s">
        <v>8</v>
      </c>
      <c r="C43" s="155"/>
      <c r="D43" s="156"/>
      <c r="E43" s="156"/>
      <c r="F43" s="156"/>
      <c r="G43" s="131"/>
      <c r="H43" s="132"/>
      <c r="I43" s="132"/>
      <c r="J43" s="132"/>
      <c r="K43" s="132"/>
      <c r="L43" s="132"/>
      <c r="M43" s="131"/>
      <c r="O43" s="7"/>
      <c r="P43" s="7"/>
    </row>
    <row r="44" spans="2:19" x14ac:dyDescent="0.3">
      <c r="B44" s="157" t="s">
        <v>7</v>
      </c>
      <c r="C44" s="158"/>
      <c r="D44" s="159"/>
      <c r="E44" s="159"/>
      <c r="F44" s="159"/>
      <c r="G44" s="160"/>
      <c r="H44" s="161"/>
      <c r="I44" s="161"/>
      <c r="J44" s="161"/>
      <c r="K44" s="161"/>
      <c r="L44" s="161"/>
      <c r="M44" s="160"/>
      <c r="O44" s="7"/>
      <c r="P44" s="7"/>
    </row>
    <row r="45" spans="2:19" x14ac:dyDescent="0.3">
      <c r="B45" s="11" t="s">
        <v>135</v>
      </c>
      <c r="C45" s="162">
        <v>0</v>
      </c>
      <c r="D45" s="23">
        <v>0</v>
      </c>
      <c r="E45" s="23">
        <v>0</v>
      </c>
      <c r="F45" s="23">
        <v>0</v>
      </c>
      <c r="G45" s="10" t="s">
        <v>12</v>
      </c>
      <c r="H45" s="126">
        <v>0</v>
      </c>
      <c r="I45" s="10" t="s">
        <v>12</v>
      </c>
      <c r="J45" s="10" t="s">
        <v>12</v>
      </c>
      <c r="K45" s="10" t="s">
        <v>12</v>
      </c>
      <c r="L45" s="10" t="s">
        <v>12</v>
      </c>
      <c r="M45" s="10" t="s">
        <v>12</v>
      </c>
      <c r="O45" s="2"/>
    </row>
    <row r="46" spans="2:19" x14ac:dyDescent="0.3">
      <c r="B46" s="154" t="s">
        <v>6</v>
      </c>
      <c r="C46" s="128">
        <f>SUM(C45:C45)</f>
        <v>0</v>
      </c>
      <c r="D46" s="128"/>
      <c r="E46" s="128"/>
      <c r="F46" s="128"/>
      <c r="G46" s="145"/>
      <c r="H46" s="132">
        <f>SUM(H45:H45)</f>
        <v>0</v>
      </c>
      <c r="I46" s="132">
        <f>SUM(I45:I45)</f>
        <v>0</v>
      </c>
      <c r="J46" s="132">
        <f>SUM(J45:J45)</f>
        <v>0</v>
      </c>
      <c r="K46" s="132">
        <f>SUM(K45:K45)</f>
        <v>0</v>
      </c>
      <c r="L46" s="132">
        <f>SUM(L45:L45)</f>
        <v>0</v>
      </c>
      <c r="M46" s="131" t="s">
        <v>12</v>
      </c>
      <c r="O46" s="2"/>
    </row>
    <row r="47" spans="2:19" x14ac:dyDescent="0.3">
      <c r="B47" s="157" t="s">
        <v>136</v>
      </c>
      <c r="C47" s="158"/>
      <c r="D47" s="159"/>
      <c r="E47" s="159"/>
      <c r="F47" s="159"/>
      <c r="G47" s="160"/>
      <c r="H47" s="161"/>
      <c r="I47" s="161"/>
      <c r="J47" s="161"/>
      <c r="K47" s="161"/>
      <c r="L47" s="161"/>
      <c r="M47" s="160"/>
      <c r="N47" s="5"/>
      <c r="O47" s="5"/>
      <c r="P47" s="5"/>
      <c r="Q47" s="5"/>
      <c r="R47" s="5"/>
      <c r="S47" s="5"/>
    </row>
    <row r="48" spans="2:19" x14ac:dyDescent="0.3">
      <c r="B48" s="154" t="s">
        <v>137</v>
      </c>
      <c r="C48" s="163" t="s">
        <v>12</v>
      </c>
      <c r="D48" s="163" t="s">
        <v>12</v>
      </c>
      <c r="E48" s="163" t="s">
        <v>12</v>
      </c>
      <c r="F48" s="163" t="s">
        <v>12</v>
      </c>
      <c r="G48" s="163" t="s">
        <v>12</v>
      </c>
      <c r="H48" s="132">
        <f>SUM(H47:H47)</f>
        <v>0</v>
      </c>
      <c r="I48" s="132">
        <v>0</v>
      </c>
      <c r="J48" s="132">
        <v>0</v>
      </c>
      <c r="K48" s="132">
        <v>100000</v>
      </c>
      <c r="L48" s="132">
        <v>24590</v>
      </c>
      <c r="M48" s="131">
        <f>H48/L48</f>
        <v>0</v>
      </c>
    </row>
    <row r="49" spans="2:13" customFormat="1" x14ac:dyDescent="0.3">
      <c r="B49" s="164" t="s">
        <v>5</v>
      </c>
      <c r="C49" s="165">
        <f>C24+C30+C41+C46</f>
        <v>191741.9994</v>
      </c>
      <c r="D49" s="165">
        <f>D24+D30+D41+D46</f>
        <v>1664852.699782738</v>
      </c>
      <c r="E49" s="165">
        <f>E24+E30+E41+E46</f>
        <v>1700096.3438919175</v>
      </c>
      <c r="F49" s="165">
        <f>F24+F30+F41+F46</f>
        <v>1636436</v>
      </c>
      <c r="G49" s="166">
        <f>C49/F49</f>
        <v>0.11717048476078502</v>
      </c>
      <c r="H49" s="167">
        <f>H24+H30+H41+H46+H48</f>
        <v>509921.62999999995</v>
      </c>
      <c r="I49" s="167">
        <f t="shared" ref="I49:L49" si="11">I24+I30+I41+I46+I48</f>
        <v>208801.98</v>
      </c>
      <c r="J49" s="167">
        <f t="shared" si="11"/>
        <v>301119.65000000002</v>
      </c>
      <c r="K49" s="167">
        <f t="shared" si="11"/>
        <v>3440155</v>
      </c>
      <c r="L49" s="167">
        <f t="shared" si="11"/>
        <v>3312145</v>
      </c>
      <c r="M49" s="166">
        <f>H49/L49</f>
        <v>0.15395510462253312</v>
      </c>
    </row>
    <row r="50" spans="2:13" customFormat="1" ht="14" customHeight="1" x14ac:dyDescent="0.3">
      <c r="B50" s="200" t="s">
        <v>3</v>
      </c>
      <c r="C50" s="201"/>
      <c r="D50" s="201"/>
      <c r="E50" s="201"/>
      <c r="F50" s="201"/>
      <c r="G50" s="201"/>
      <c r="H50" s="201"/>
      <c r="I50" s="201"/>
      <c r="J50" s="201"/>
      <c r="K50" s="201"/>
      <c r="L50" s="201"/>
      <c r="M50" s="202"/>
    </row>
    <row r="51" spans="2:13" customFormat="1" ht="14" customHeight="1" x14ac:dyDescent="0.3">
      <c r="B51" s="203" t="s">
        <v>2</v>
      </c>
      <c r="C51" s="204"/>
      <c r="D51" s="204"/>
      <c r="E51" s="204"/>
      <c r="F51" s="204"/>
      <c r="G51" s="204"/>
      <c r="H51" s="204"/>
      <c r="I51" s="204"/>
      <c r="J51" s="204"/>
      <c r="K51" s="204"/>
      <c r="L51" s="204"/>
      <c r="M51" s="205"/>
    </row>
    <row r="52" spans="2:13" customFormat="1" ht="14" customHeight="1" x14ac:dyDescent="0.3">
      <c r="B52" s="206" t="s">
        <v>1</v>
      </c>
      <c r="C52" s="207"/>
      <c r="D52" s="207"/>
      <c r="E52" s="207"/>
      <c r="F52" s="207"/>
      <c r="G52" s="207"/>
      <c r="H52" s="207"/>
      <c r="I52" s="207"/>
      <c r="J52" s="207"/>
      <c r="K52" s="207"/>
      <c r="L52" s="207"/>
      <c r="M52" s="208"/>
    </row>
    <row r="53" spans="2:13" customFormat="1" x14ac:dyDescent="0.3">
      <c r="B53" s="192" t="s">
        <v>0</v>
      </c>
      <c r="C53" s="192"/>
      <c r="D53" s="192"/>
      <c r="E53" s="192"/>
      <c r="F53" s="192"/>
      <c r="G53" s="192"/>
      <c r="H53" s="192"/>
      <c r="I53" s="192"/>
      <c r="J53" s="192"/>
      <c r="K53" s="192"/>
      <c r="L53" s="192"/>
      <c r="M53" s="192"/>
    </row>
    <row r="54" spans="2:13" customFormat="1" x14ac:dyDescent="0.3"/>
    <row r="55" spans="2:13" customFormat="1" x14ac:dyDescent="0.3">
      <c r="C55" s="4"/>
      <c r="D55" s="4"/>
      <c r="H55" s="4"/>
    </row>
    <row r="56" spans="2:13" x14ac:dyDescent="0.3">
      <c r="C56" s="2"/>
      <c r="D56" s="2"/>
      <c r="E56" s="3"/>
      <c r="H56" s="2"/>
    </row>
    <row r="57" spans="2:13" x14ac:dyDescent="0.3">
      <c r="C57" s="2"/>
      <c r="D57" s="2"/>
      <c r="H57" s="2"/>
    </row>
    <row r="58" spans="2:13" x14ac:dyDescent="0.3">
      <c r="D58" s="2"/>
      <c r="H58" s="2"/>
    </row>
    <row r="59" spans="2:13" x14ac:dyDescent="0.3">
      <c r="H59" s="2"/>
    </row>
    <row r="60" spans="2:13" x14ac:dyDescent="0.3">
      <c r="H60" s="2"/>
    </row>
  </sheetData>
  <mergeCells count="6">
    <mergeCell ref="B53:M53"/>
    <mergeCell ref="B5:M6"/>
    <mergeCell ref="B8:M16"/>
    <mergeCell ref="B50:M50"/>
    <mergeCell ref="B51:M51"/>
    <mergeCell ref="B52:M52"/>
  </mergeCells>
  <pageMargins left="0.25" right="0.25" top="0.75" bottom="0.75" header="0.3" footer="0.3"/>
  <pageSetup scale="4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31389-7B93-AA4C-AF2C-3FA722279E04}">
  <sheetPr>
    <tabColor theme="7"/>
    <pageSetUpPr fitToPage="1"/>
  </sheetPr>
  <dimension ref="B1:H32"/>
  <sheetViews>
    <sheetView tabSelected="1" zoomScale="110" zoomScaleNormal="110" workbookViewId="0">
      <selection activeCell="M47" sqref="M47"/>
    </sheetView>
  </sheetViews>
  <sheetFormatPr defaultColWidth="8.83203125" defaultRowHeight="14" x14ac:dyDescent="0.3"/>
  <cols>
    <col min="1" max="1" width="3.33203125" customWidth="1"/>
    <col min="2" max="2" width="62.6640625" style="29" customWidth="1"/>
    <col min="3" max="3" width="30.33203125" style="29" customWidth="1"/>
    <col min="4" max="4" width="15" customWidth="1"/>
    <col min="5" max="5" width="31.1640625" customWidth="1"/>
    <col min="6" max="6" width="12.1640625" customWidth="1"/>
  </cols>
  <sheetData>
    <row r="1" spans="2:5" x14ac:dyDescent="0.3">
      <c r="B1" s="27" t="s">
        <v>36</v>
      </c>
    </row>
    <row r="2" spans="2:5" x14ac:dyDescent="0.3">
      <c r="B2" s="27" t="s">
        <v>50</v>
      </c>
    </row>
    <row r="3" spans="2:5" ht="14.5" x14ac:dyDescent="0.35">
      <c r="B3" s="28" t="str">
        <f>'1-NSG'!B3</f>
        <v>Q1 2022</v>
      </c>
    </row>
    <row r="4" spans="2:5" x14ac:dyDescent="0.3">
      <c r="B4" s="27"/>
    </row>
    <row r="5" spans="2:5" ht="22" customHeight="1" x14ac:dyDescent="0.3">
      <c r="B5" s="209" t="s">
        <v>138</v>
      </c>
      <c r="C5" s="210"/>
      <c r="D5" s="210"/>
      <c r="E5" s="211"/>
    </row>
    <row r="6" spans="2:5" ht="22" customHeight="1" x14ac:dyDescent="0.3">
      <c r="B6" s="212"/>
      <c r="C6" s="213"/>
      <c r="D6" s="213"/>
      <c r="E6" s="214"/>
    </row>
    <row r="7" spans="2:5" ht="22" customHeight="1" x14ac:dyDescent="0.3">
      <c r="B7" s="215"/>
      <c r="C7" s="216"/>
      <c r="D7" s="216"/>
      <c r="E7" s="217"/>
    </row>
    <row r="8" spans="2:5" ht="167" customHeight="1" x14ac:dyDescent="0.3">
      <c r="B8" s="218" t="s">
        <v>139</v>
      </c>
      <c r="C8" s="218"/>
      <c r="D8" s="218"/>
      <c r="E8" s="218"/>
    </row>
    <row r="9" spans="2:5" ht="20.25" customHeight="1" x14ac:dyDescent="0.3">
      <c r="B9" s="168"/>
      <c r="C9" s="168"/>
      <c r="D9" s="168"/>
      <c r="E9" s="168"/>
    </row>
    <row r="10" spans="2:5" ht="20.25" customHeight="1" x14ac:dyDescent="0.3">
      <c r="B10" s="43" t="s">
        <v>140</v>
      </c>
    </row>
    <row r="11" spans="2:5" ht="33" customHeight="1" x14ac:dyDescent="0.3">
      <c r="B11" s="42" t="s">
        <v>49</v>
      </c>
      <c r="C11" s="34" t="s">
        <v>141</v>
      </c>
    </row>
    <row r="12" spans="2:5" s="30" customFormat="1" ht="21" customHeight="1" x14ac:dyDescent="0.25">
      <c r="B12" s="219" t="s">
        <v>48</v>
      </c>
      <c r="C12" s="220"/>
    </row>
    <row r="13" spans="2:5" x14ac:dyDescent="0.3">
      <c r="B13" s="40" t="s">
        <v>47</v>
      </c>
      <c r="C13" s="169">
        <v>133930.4</v>
      </c>
      <c r="D13" s="170"/>
      <c r="E13" s="171"/>
    </row>
    <row r="14" spans="2:5" x14ac:dyDescent="0.3">
      <c r="B14" s="40" t="s">
        <v>46</v>
      </c>
      <c r="C14" s="169">
        <v>168898.31</v>
      </c>
      <c r="D14" s="172"/>
      <c r="E14" s="171"/>
    </row>
    <row r="15" spans="2:5" x14ac:dyDescent="0.3">
      <c r="B15" s="40" t="s">
        <v>18</v>
      </c>
      <c r="C15" s="169">
        <v>154783.6416</v>
      </c>
      <c r="D15" s="172"/>
      <c r="E15" s="171"/>
    </row>
    <row r="16" spans="2:5" x14ac:dyDescent="0.3">
      <c r="B16" s="40" t="s">
        <v>14</v>
      </c>
      <c r="C16" s="169">
        <v>52309.278399999996</v>
      </c>
      <c r="D16" s="172"/>
      <c r="E16" s="171"/>
    </row>
    <row r="17" spans="2:8" x14ac:dyDescent="0.3">
      <c r="B17" s="41" t="s">
        <v>136</v>
      </c>
      <c r="C17" s="169">
        <v>0</v>
      </c>
      <c r="D17" s="173"/>
      <c r="E17" s="171"/>
    </row>
    <row r="18" spans="2:8" x14ac:dyDescent="0.3">
      <c r="B18" s="40" t="s">
        <v>44</v>
      </c>
      <c r="C18" s="169"/>
      <c r="D18" s="173"/>
      <c r="E18" s="171"/>
    </row>
    <row r="19" spans="2:8" s="30" customFormat="1" ht="21.75" customHeight="1" x14ac:dyDescent="0.25">
      <c r="B19" s="174" t="s">
        <v>43</v>
      </c>
      <c r="C19" s="175">
        <f>SUM(C13:C18)</f>
        <v>509921.62999999995</v>
      </c>
      <c r="E19" s="176"/>
    </row>
    <row r="20" spans="2:8" s="30" customFormat="1" ht="30" customHeight="1" x14ac:dyDescent="0.25">
      <c r="B20" s="219" t="s">
        <v>42</v>
      </c>
      <c r="C20" s="220"/>
    </row>
    <row r="21" spans="2:8" ht="30" customHeight="1" x14ac:dyDescent="0.3">
      <c r="B21" s="177" t="s">
        <v>142</v>
      </c>
      <c r="C21" s="169">
        <v>5324</v>
      </c>
      <c r="E21" s="171"/>
    </row>
    <row r="22" spans="2:8" x14ac:dyDescent="0.3">
      <c r="B22" s="40" t="s">
        <v>45</v>
      </c>
      <c r="C22" s="169">
        <v>11309.41</v>
      </c>
      <c r="D22" s="172"/>
      <c r="E22" s="171"/>
    </row>
    <row r="23" spans="2:8" x14ac:dyDescent="0.3">
      <c r="B23" s="40" t="s">
        <v>41</v>
      </c>
      <c r="C23" s="169">
        <v>16085.3</v>
      </c>
      <c r="E23" s="171"/>
    </row>
    <row r="24" spans="2:8" x14ac:dyDescent="0.3">
      <c r="B24" s="41" t="s">
        <v>143</v>
      </c>
      <c r="C24" s="169">
        <v>9987.44</v>
      </c>
      <c r="E24" s="171"/>
    </row>
    <row r="25" spans="2:8" s="30" customFormat="1" ht="24" customHeight="1" x14ac:dyDescent="0.3">
      <c r="B25" s="40" t="s">
        <v>40</v>
      </c>
      <c r="C25" s="178">
        <v>89458.48000000001</v>
      </c>
      <c r="D25" s="179"/>
      <c r="E25" s="180"/>
    </row>
    <row r="26" spans="2:8" s="30" customFormat="1" ht="33" customHeight="1" x14ac:dyDescent="0.25">
      <c r="B26" s="174" t="s">
        <v>39</v>
      </c>
      <c r="C26" s="181">
        <f>SUM(C21:C25)</f>
        <v>132164.63</v>
      </c>
      <c r="D26" s="182"/>
      <c r="E26" s="183"/>
      <c r="G26" s="39"/>
      <c r="H26" s="38"/>
    </row>
    <row r="27" spans="2:8" ht="25.5" x14ac:dyDescent="0.3">
      <c r="B27" s="184" t="s">
        <v>37</v>
      </c>
      <c r="C27" s="185">
        <f>C26+C19</f>
        <v>642086.26</v>
      </c>
      <c r="D27" s="30"/>
      <c r="E27" s="38"/>
    </row>
    <row r="28" spans="2:8" s="30" customFormat="1" ht="18" customHeight="1" x14ac:dyDescent="0.3">
      <c r="B28" s="37"/>
      <c r="C28" s="6"/>
      <c r="D28"/>
      <c r="E28"/>
    </row>
    <row r="29" spans="2:8" s="30" customFormat="1" ht="20.25" customHeight="1" x14ac:dyDescent="0.3">
      <c r="B29" s="35"/>
      <c r="C29" s="37"/>
      <c r="D29"/>
    </row>
    <row r="30" spans="2:8" ht="31.5" customHeight="1" x14ac:dyDescent="0.3">
      <c r="B30" s="36" t="s">
        <v>144</v>
      </c>
      <c r="C30" s="35"/>
      <c r="D30" s="30"/>
      <c r="E30" s="30"/>
    </row>
    <row r="31" spans="2:8" s="30" customFormat="1" ht="36" customHeight="1" x14ac:dyDescent="0.3">
      <c r="B31" s="34" t="s">
        <v>38</v>
      </c>
      <c r="C31" s="34" t="s">
        <v>145</v>
      </c>
      <c r="D31" s="34" t="s">
        <v>146</v>
      </c>
      <c r="E31" s="34" t="s">
        <v>25</v>
      </c>
    </row>
    <row r="32" spans="2:8" ht="25" x14ac:dyDescent="0.3">
      <c r="B32" s="33" t="s">
        <v>37</v>
      </c>
      <c r="C32" s="32">
        <f>C26+C19</f>
        <v>642086.26</v>
      </c>
      <c r="D32" s="32">
        <v>4054879.77</v>
      </c>
      <c r="E32" s="31">
        <f>C32/D32</f>
        <v>0.1583490254755445</v>
      </c>
    </row>
  </sheetData>
  <mergeCells count="4">
    <mergeCell ref="B5:E7"/>
    <mergeCell ref="B8:E8"/>
    <mergeCell ref="B12:C12"/>
    <mergeCell ref="B20:C20"/>
  </mergeCells>
  <pageMargins left="0.25" right="0.25" top="0.75" bottom="0.75" header="0.3" footer="0.3"/>
  <pageSetup scale="6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3D44C-1F4A-0E40-A482-60FA3CC69559}">
  <sheetPr>
    <tabColor theme="7"/>
    <pageSetUpPr fitToPage="1"/>
  </sheetPr>
  <dimension ref="B1:R40"/>
  <sheetViews>
    <sheetView tabSelected="1" zoomScaleNormal="100" workbookViewId="0">
      <selection activeCell="M47" sqref="M47"/>
    </sheetView>
  </sheetViews>
  <sheetFormatPr defaultColWidth="9" defaultRowHeight="14" x14ac:dyDescent="0.3"/>
  <cols>
    <col min="1" max="1" width="2" style="44" customWidth="1"/>
    <col min="2" max="2" width="37.33203125" style="45" customWidth="1"/>
    <col min="3" max="3" width="20.6640625" style="44" customWidth="1"/>
    <col min="4" max="4" width="22.6640625" style="44" customWidth="1"/>
    <col min="5" max="5" width="18.6640625" style="44" customWidth="1"/>
    <col min="6" max="6" width="17.6640625" style="44" customWidth="1"/>
    <col min="7" max="7" width="19.33203125" style="44" customWidth="1"/>
    <col min="8" max="8" width="3.33203125" style="44" customWidth="1"/>
    <col min="9" max="9" width="28.6640625" style="44" customWidth="1"/>
    <col min="10" max="12" width="11.33203125" style="44" customWidth="1"/>
    <col min="13" max="13" width="12.33203125" style="44" customWidth="1"/>
    <col min="14" max="14" width="13.33203125" style="44" customWidth="1"/>
    <col min="15" max="15" width="12.6640625" style="44" customWidth="1"/>
    <col min="16" max="17" width="12.33203125" style="44" customWidth="1"/>
    <col min="18" max="18" width="12.6640625" style="44" customWidth="1"/>
    <col min="19" max="19" width="12.33203125" style="44" customWidth="1"/>
    <col min="20" max="16384" width="9" style="44"/>
  </cols>
  <sheetData>
    <row r="1" spans="2:18" customFormat="1" x14ac:dyDescent="0.3">
      <c r="B1" s="36" t="s">
        <v>36</v>
      </c>
    </row>
    <row r="2" spans="2:18" customFormat="1" x14ac:dyDescent="0.3">
      <c r="B2" s="84" t="s">
        <v>94</v>
      </c>
    </row>
    <row r="3" spans="2:18" customFormat="1" ht="14.5" x14ac:dyDescent="0.35">
      <c r="B3" s="28" t="str">
        <f>'1-NSG'!B3</f>
        <v>Q1 2022</v>
      </c>
    </row>
    <row r="4" spans="2:18" customFormat="1" x14ac:dyDescent="0.3">
      <c r="B4" s="36"/>
    </row>
    <row r="5" spans="2:18" customFormat="1" ht="14.75" customHeight="1" x14ac:dyDescent="0.3">
      <c r="B5" s="222" t="s">
        <v>93</v>
      </c>
      <c r="C5" s="222"/>
      <c r="D5" s="222"/>
      <c r="E5" s="222"/>
      <c r="F5" s="222"/>
      <c r="G5" s="222"/>
    </row>
    <row r="6" spans="2:18" customFormat="1" x14ac:dyDescent="0.3">
      <c r="B6" s="222"/>
      <c r="C6" s="222"/>
      <c r="D6" s="222"/>
      <c r="E6" s="222"/>
      <c r="F6" s="222"/>
      <c r="G6" s="222"/>
    </row>
    <row r="7" spans="2:18" customFormat="1" x14ac:dyDescent="0.3">
      <c r="B7" s="222"/>
      <c r="C7" s="222"/>
      <c r="D7" s="222"/>
      <c r="E7" s="222"/>
      <c r="F7" s="222"/>
      <c r="G7" s="222"/>
    </row>
    <row r="8" spans="2:18" customFormat="1" ht="18.75" customHeight="1" x14ac:dyDescent="0.3">
      <c r="B8" s="222"/>
      <c r="C8" s="222"/>
      <c r="D8" s="222"/>
      <c r="E8" s="222"/>
      <c r="F8" s="222"/>
      <c r="G8" s="222"/>
    </row>
    <row r="9" spans="2:18" customFormat="1" ht="18.75" customHeight="1" x14ac:dyDescent="0.3">
      <c r="B9" s="222"/>
      <c r="C9" s="222"/>
      <c r="D9" s="222"/>
      <c r="E9" s="222"/>
      <c r="F9" s="222"/>
      <c r="G9" s="222"/>
    </row>
    <row r="10" spans="2:18" customFormat="1" ht="18.75" customHeight="1" x14ac:dyDescent="0.3">
      <c r="B10" s="30"/>
    </row>
    <row r="11" spans="2:18" ht="18" x14ac:dyDescent="0.4">
      <c r="B11" s="84" t="s">
        <v>147</v>
      </c>
      <c r="C11" s="84"/>
      <c r="D11" s="83"/>
      <c r="E11" s="83"/>
      <c r="F11" s="83"/>
      <c r="G11" s="83"/>
      <c r="I11" s="43" t="s">
        <v>92</v>
      </c>
    </row>
    <row r="12" spans="2:18" ht="42" x14ac:dyDescent="0.3">
      <c r="B12" s="81" t="s">
        <v>91</v>
      </c>
      <c r="C12" s="79" t="s">
        <v>90</v>
      </c>
      <c r="D12" s="79" t="s">
        <v>32</v>
      </c>
      <c r="E12" s="79" t="s">
        <v>89</v>
      </c>
      <c r="F12" s="79" t="s">
        <v>88</v>
      </c>
      <c r="G12" s="79" t="s">
        <v>148</v>
      </c>
      <c r="I12" s="80" t="s">
        <v>87</v>
      </c>
      <c r="J12" s="79" t="s">
        <v>86</v>
      </c>
      <c r="K12" s="79" t="s">
        <v>85</v>
      </c>
      <c r="L12" s="79" t="s">
        <v>84</v>
      </c>
      <c r="M12" s="79" t="s">
        <v>83</v>
      </c>
      <c r="N12" s="79" t="s">
        <v>82</v>
      </c>
      <c r="O12" s="79" t="s">
        <v>81</v>
      </c>
      <c r="P12" s="79" t="s">
        <v>80</v>
      </c>
      <c r="Q12" s="79" t="s">
        <v>79</v>
      </c>
      <c r="R12" s="79" t="s">
        <v>78</v>
      </c>
    </row>
    <row r="13" spans="2:18" s="45" customFormat="1" ht="73.5" customHeight="1" x14ac:dyDescent="0.25">
      <c r="B13" s="62" t="s">
        <v>77</v>
      </c>
      <c r="C13" s="68"/>
      <c r="D13" s="70"/>
      <c r="E13" s="55"/>
      <c r="F13" s="55"/>
      <c r="G13" s="54"/>
      <c r="I13" s="78" t="s">
        <v>76</v>
      </c>
      <c r="J13" s="68">
        <v>0</v>
      </c>
      <c r="K13" s="68">
        <v>0</v>
      </c>
      <c r="L13" s="68">
        <v>0</v>
      </c>
      <c r="M13" s="77">
        <v>116425.70999999999</v>
      </c>
      <c r="N13" s="77">
        <v>271864.10000000003</v>
      </c>
      <c r="O13" s="77">
        <v>288363.09458013345</v>
      </c>
      <c r="P13" s="77">
        <v>173093</v>
      </c>
      <c r="Q13" s="76">
        <v>10992</v>
      </c>
      <c r="R13" s="76">
        <v>285181</v>
      </c>
    </row>
    <row r="14" spans="2:18" ht="27.5" x14ac:dyDescent="0.3">
      <c r="B14" s="62" t="s">
        <v>75</v>
      </c>
      <c r="C14" s="72"/>
      <c r="D14" s="75"/>
      <c r="E14" s="74"/>
      <c r="F14" s="74"/>
      <c r="G14" s="73"/>
      <c r="I14" s="69" t="s">
        <v>74</v>
      </c>
      <c r="J14" s="72">
        <v>0</v>
      </c>
      <c r="K14" s="72">
        <v>0</v>
      </c>
      <c r="L14" s="72">
        <v>0</v>
      </c>
      <c r="M14" s="67" t="s">
        <v>61</v>
      </c>
      <c r="N14" s="67" t="s">
        <v>61</v>
      </c>
      <c r="O14" s="67" t="s">
        <v>61</v>
      </c>
      <c r="P14" s="67" t="s">
        <v>61</v>
      </c>
      <c r="Q14" s="71" t="s">
        <v>61</v>
      </c>
      <c r="R14" s="71" t="s">
        <v>61</v>
      </c>
    </row>
    <row r="15" spans="2:18" s="45" customFormat="1" ht="30.75" customHeight="1" x14ac:dyDescent="0.3">
      <c r="B15" s="62" t="s">
        <v>73</v>
      </c>
      <c r="C15" s="68"/>
      <c r="D15" s="70"/>
      <c r="E15" s="55"/>
      <c r="F15" s="55"/>
      <c r="G15" s="54"/>
      <c r="H15" s="44"/>
      <c r="I15" s="69" t="s">
        <v>72</v>
      </c>
      <c r="J15" s="68">
        <v>0</v>
      </c>
      <c r="K15" s="68">
        <v>0</v>
      </c>
      <c r="L15" s="68">
        <v>0</v>
      </c>
      <c r="M15" s="67" t="s">
        <v>71</v>
      </c>
      <c r="N15" s="67" t="s">
        <v>71</v>
      </c>
      <c r="O15" s="67" t="s">
        <v>71</v>
      </c>
      <c r="P15" s="66" t="s">
        <v>70</v>
      </c>
      <c r="Q15" s="65" t="s">
        <v>69</v>
      </c>
      <c r="R15" s="65" t="s">
        <v>69</v>
      </c>
    </row>
    <row r="16" spans="2:18" x14ac:dyDescent="0.3">
      <c r="B16" s="53" t="s">
        <v>68</v>
      </c>
      <c r="C16" s="64">
        <v>0</v>
      </c>
      <c r="D16" s="64">
        <v>0</v>
      </c>
      <c r="E16" s="64">
        <v>0</v>
      </c>
      <c r="F16" s="64">
        <v>0</v>
      </c>
      <c r="G16" s="64">
        <v>0</v>
      </c>
    </row>
    <row r="17" spans="2:18" x14ac:dyDescent="0.3">
      <c r="B17" s="62" t="s">
        <v>67</v>
      </c>
      <c r="C17" s="63" t="s">
        <v>61</v>
      </c>
      <c r="D17" s="55">
        <v>370075</v>
      </c>
      <c r="E17" s="55">
        <v>555036</v>
      </c>
      <c r="F17" s="55">
        <f>E17</f>
        <v>555036</v>
      </c>
      <c r="G17" s="54">
        <f>D17/F17</f>
        <v>0.66675855259839001</v>
      </c>
      <c r="I17" s="46" t="s">
        <v>4</v>
      </c>
    </row>
    <row r="18" spans="2:18" ht="26.25" customHeight="1" x14ac:dyDescent="0.3">
      <c r="B18" s="62" t="s">
        <v>66</v>
      </c>
      <c r="C18" s="63" t="s">
        <v>61</v>
      </c>
      <c r="D18" s="55">
        <v>1011467</v>
      </c>
      <c r="E18" s="55">
        <v>1110072</v>
      </c>
      <c r="F18" s="55">
        <f t="shared" ref="F18:F19" si="0">E18</f>
        <v>1110072</v>
      </c>
      <c r="G18" s="54">
        <f t="shared" ref="G18:G19" si="1">D18/F18</f>
        <v>0.91117242845509117</v>
      </c>
      <c r="I18" s="223" t="s">
        <v>65</v>
      </c>
      <c r="J18" s="224"/>
      <c r="K18" s="224"/>
      <c r="L18" s="224"/>
      <c r="M18" s="224"/>
      <c r="N18" s="224"/>
      <c r="O18" s="224"/>
      <c r="P18" s="224"/>
      <c r="Q18" s="224"/>
      <c r="R18" s="225"/>
    </row>
    <row r="19" spans="2:18" ht="28.5" customHeight="1" x14ac:dyDescent="0.3">
      <c r="B19" s="62" t="s">
        <v>64</v>
      </c>
      <c r="C19" s="63" t="s">
        <v>61</v>
      </c>
      <c r="D19" s="55">
        <v>2514260</v>
      </c>
      <c r="E19" s="55">
        <v>1665107</v>
      </c>
      <c r="F19" s="55">
        <f t="shared" si="0"/>
        <v>1665107</v>
      </c>
      <c r="G19" s="54">
        <f t="shared" si="1"/>
        <v>1.5099690290173544</v>
      </c>
      <c r="I19" s="223" t="s">
        <v>63</v>
      </c>
      <c r="J19" s="224"/>
      <c r="K19" s="224"/>
      <c r="L19" s="224"/>
      <c r="M19" s="224"/>
      <c r="N19" s="224"/>
      <c r="O19" s="224"/>
      <c r="P19" s="224"/>
      <c r="Q19" s="224"/>
      <c r="R19" s="225"/>
    </row>
    <row r="20" spans="2:18" x14ac:dyDescent="0.3">
      <c r="B20" s="53" t="s">
        <v>62</v>
      </c>
      <c r="C20" s="61" t="s">
        <v>61</v>
      </c>
      <c r="D20" s="60">
        <f>D17+D18+D19</f>
        <v>3895802</v>
      </c>
      <c r="E20" s="60">
        <f>E17+E18+E19</f>
        <v>3330215</v>
      </c>
      <c r="F20" s="60">
        <f>E20</f>
        <v>3330215</v>
      </c>
      <c r="G20" s="59">
        <f>D20/F20</f>
        <v>1.1698349806243742</v>
      </c>
    </row>
    <row r="21" spans="2:18" x14ac:dyDescent="0.3">
      <c r="B21" s="62" t="s">
        <v>60</v>
      </c>
      <c r="C21" s="56" t="s">
        <v>56</v>
      </c>
      <c r="D21" s="55">
        <v>2071497</v>
      </c>
      <c r="E21" s="55">
        <v>1401317</v>
      </c>
      <c r="F21" s="55">
        <f>E21</f>
        <v>1401317</v>
      </c>
      <c r="G21" s="54">
        <f>D21/F21</f>
        <v>1.4782501032956854</v>
      </c>
      <c r="I21" s="58"/>
    </row>
    <row r="22" spans="2:18" x14ac:dyDescent="0.3">
      <c r="B22" s="62" t="s">
        <v>59</v>
      </c>
      <c r="C22" s="56" t="s">
        <v>56</v>
      </c>
      <c r="D22" s="55">
        <v>1899591</v>
      </c>
      <c r="E22" s="55">
        <v>1407703</v>
      </c>
      <c r="F22" s="55">
        <f t="shared" ref="F22" si="2">E22</f>
        <v>1407703</v>
      </c>
      <c r="G22" s="54">
        <f t="shared" ref="G22" si="3">D22/F22</f>
        <v>1.3494259797698804</v>
      </c>
    </row>
    <row r="23" spans="2:18" x14ac:dyDescent="0.3">
      <c r="B23" s="62" t="s">
        <v>58</v>
      </c>
      <c r="C23" s="56" t="s">
        <v>56</v>
      </c>
      <c r="D23" s="55">
        <v>1531692</v>
      </c>
      <c r="E23" s="55">
        <v>1369034</v>
      </c>
      <c r="F23" s="55">
        <v>2181433</v>
      </c>
      <c r="G23" s="54">
        <f>D23/F23</f>
        <v>0.70214945863567668</v>
      </c>
    </row>
    <row r="24" spans="2:18" x14ac:dyDescent="0.3">
      <c r="B24" s="53" t="s">
        <v>57</v>
      </c>
      <c r="C24" s="64">
        <v>0</v>
      </c>
      <c r="D24" s="60">
        <f>D21+D22+D23</f>
        <v>5502780</v>
      </c>
      <c r="E24" s="60">
        <f>E21+E22+E23</f>
        <v>4178054</v>
      </c>
      <c r="F24" s="60">
        <f>F21+F22+F23</f>
        <v>4990453</v>
      </c>
      <c r="G24" s="59">
        <f>D24/F24</f>
        <v>1.1026614217186295</v>
      </c>
    </row>
    <row r="25" spans="2:18" x14ac:dyDescent="0.3">
      <c r="B25" s="57">
        <v>2018</v>
      </c>
      <c r="C25" s="55" t="s">
        <v>149</v>
      </c>
      <c r="D25" s="55">
        <v>1554871.81</v>
      </c>
      <c r="E25" s="55">
        <v>2196540</v>
      </c>
      <c r="F25" s="55">
        <f>E25</f>
        <v>2196540</v>
      </c>
      <c r="G25" s="54">
        <f>D25/F25</f>
        <v>0.70787320513170715</v>
      </c>
    </row>
    <row r="26" spans="2:18" x14ac:dyDescent="0.3">
      <c r="B26" s="57">
        <v>2019</v>
      </c>
      <c r="C26" s="55" t="s">
        <v>149</v>
      </c>
      <c r="D26" s="55">
        <v>2216395.738523256</v>
      </c>
      <c r="E26" s="55">
        <v>1941718</v>
      </c>
      <c r="F26" s="55">
        <v>1918175</v>
      </c>
      <c r="G26" s="54">
        <f>D26/F26</f>
        <v>1.1554710798145404</v>
      </c>
      <c r="J26" s="58"/>
    </row>
    <row r="27" spans="2:18" x14ac:dyDescent="0.3">
      <c r="B27" s="57">
        <v>2020</v>
      </c>
      <c r="C27" s="55" t="s">
        <v>149</v>
      </c>
      <c r="D27" s="55">
        <v>2285298.9408459198</v>
      </c>
      <c r="E27" s="55">
        <v>1790399</v>
      </c>
      <c r="F27" s="55">
        <v>1771603</v>
      </c>
      <c r="G27" s="54">
        <f>D27/F27</f>
        <v>1.2899610922119231</v>
      </c>
    </row>
    <row r="28" spans="2:18" x14ac:dyDescent="0.3">
      <c r="B28" s="57">
        <v>2021</v>
      </c>
      <c r="C28" s="56" t="s">
        <v>55</v>
      </c>
      <c r="D28" s="55">
        <v>2437680.0405999999</v>
      </c>
      <c r="E28" s="55">
        <v>1931439</v>
      </c>
      <c r="F28" s="55">
        <v>1933161.6</v>
      </c>
      <c r="G28" s="54">
        <f t="shared" ref="G28:G34" si="4">D28/F28</f>
        <v>1.2609809964154057</v>
      </c>
    </row>
    <row r="29" spans="2:18" x14ac:dyDescent="0.3">
      <c r="B29" s="53" t="s">
        <v>54</v>
      </c>
      <c r="C29" s="52"/>
      <c r="D29" s="51">
        <f>SUM(D25:D28)</f>
        <v>8494246.5299691763</v>
      </c>
      <c r="E29" s="51">
        <f>SUM(E25:E28)</f>
        <v>7860096</v>
      </c>
      <c r="F29" s="51">
        <f>SUM(F25:F28)</f>
        <v>7819479.5999999996</v>
      </c>
      <c r="G29" s="54">
        <f t="shared" si="4"/>
        <v>1.0862930737704306</v>
      </c>
    </row>
    <row r="30" spans="2:18" x14ac:dyDescent="0.3">
      <c r="B30" s="57">
        <v>2022</v>
      </c>
      <c r="C30" s="56" t="s">
        <v>55</v>
      </c>
      <c r="D30" s="55">
        <v>191742</v>
      </c>
      <c r="E30" s="55">
        <v>1664852.6997827382</v>
      </c>
      <c r="F30" s="55">
        <v>1700096.3438919175</v>
      </c>
      <c r="G30" s="54">
        <f t="shared" si="4"/>
        <v>0.11278302002641673</v>
      </c>
    </row>
    <row r="31" spans="2:18" ht="15" customHeight="1" x14ac:dyDescent="0.3">
      <c r="B31" s="57">
        <v>2023</v>
      </c>
      <c r="C31" s="56" t="s">
        <v>55</v>
      </c>
      <c r="D31" s="55"/>
      <c r="E31" s="55">
        <v>1612312.8214387703</v>
      </c>
      <c r="F31" s="55">
        <v>1648998.4968808172</v>
      </c>
      <c r="G31" s="54">
        <f t="shared" si="4"/>
        <v>0</v>
      </c>
      <c r="I31"/>
      <c r="J31"/>
      <c r="K31"/>
      <c r="L31"/>
      <c r="M31"/>
      <c r="N31"/>
      <c r="O31"/>
      <c r="P31"/>
      <c r="Q31"/>
      <c r="R31"/>
    </row>
    <row r="32" spans="2:18" customFormat="1" x14ac:dyDescent="0.3">
      <c r="B32" s="57">
        <v>2024</v>
      </c>
      <c r="C32" s="56" t="s">
        <v>55</v>
      </c>
      <c r="D32" s="55"/>
      <c r="E32" s="55">
        <v>1504589.1260986594</v>
      </c>
      <c r="F32" s="55">
        <v>1541320.4814954852</v>
      </c>
      <c r="G32" s="54">
        <f t="shared" si="4"/>
        <v>0</v>
      </c>
    </row>
    <row r="33" spans="2:18" customFormat="1" x14ac:dyDescent="0.3">
      <c r="B33" s="57">
        <v>2025</v>
      </c>
      <c r="C33" s="56" t="s">
        <v>55</v>
      </c>
      <c r="D33" s="186"/>
      <c r="E33" s="55">
        <v>1466711.7263261185</v>
      </c>
      <c r="F33" s="55">
        <v>1502886.743009333</v>
      </c>
      <c r="G33" s="54">
        <f t="shared" si="4"/>
        <v>0</v>
      </c>
    </row>
    <row r="34" spans="2:18" customFormat="1" x14ac:dyDescent="0.3">
      <c r="B34" s="53" t="s">
        <v>150</v>
      </c>
      <c r="C34" s="52"/>
      <c r="D34" s="51">
        <f>SUM(D30:D33)</f>
        <v>191742</v>
      </c>
      <c r="E34" s="51">
        <f>SUM(E30:E33)</f>
        <v>6248466.3736462863</v>
      </c>
      <c r="F34" s="51">
        <f>SUM(F30:F33)</f>
        <v>6393302.0652775522</v>
      </c>
      <c r="G34" s="54">
        <f t="shared" si="4"/>
        <v>2.9991074728247791E-2</v>
      </c>
    </row>
    <row r="35" spans="2:18" customFormat="1" x14ac:dyDescent="0.3">
      <c r="B35" s="50"/>
      <c r="C35" s="49"/>
      <c r="D35" s="48"/>
      <c r="E35" s="48"/>
      <c r="F35" s="48"/>
      <c r="G35" s="47"/>
      <c r="I35" s="44"/>
      <c r="J35" s="44"/>
      <c r="K35" s="44"/>
      <c r="L35" s="44"/>
      <c r="M35" s="44"/>
      <c r="N35" s="44"/>
      <c r="O35" s="44"/>
      <c r="P35" s="44"/>
      <c r="Q35" s="44"/>
      <c r="R35" s="44"/>
    </row>
    <row r="36" spans="2:18" x14ac:dyDescent="0.3">
      <c r="B36" s="46" t="s">
        <v>4</v>
      </c>
      <c r="C36"/>
      <c r="D36"/>
      <c r="E36"/>
      <c r="F36"/>
      <c r="G36"/>
    </row>
    <row r="37" spans="2:18" ht="30" customHeight="1" x14ac:dyDescent="0.3">
      <c r="B37" s="226" t="s">
        <v>53</v>
      </c>
      <c r="C37" s="226"/>
      <c r="D37" s="226"/>
      <c r="E37" s="226"/>
      <c r="F37" s="226"/>
      <c r="G37" s="226"/>
    </row>
    <row r="38" spans="2:18" ht="30" customHeight="1" x14ac:dyDescent="0.3">
      <c r="B38" s="226" t="s">
        <v>52</v>
      </c>
      <c r="C38" s="226"/>
      <c r="D38" s="226"/>
      <c r="E38" s="226"/>
      <c r="F38" s="226"/>
      <c r="G38" s="226"/>
    </row>
    <row r="39" spans="2:18" ht="30" customHeight="1" x14ac:dyDescent="0.3">
      <c r="B39" s="221" t="s">
        <v>51</v>
      </c>
      <c r="C39" s="221"/>
      <c r="D39" s="221"/>
      <c r="E39" s="221"/>
      <c r="F39" s="221"/>
      <c r="G39" s="221"/>
    </row>
    <row r="40" spans="2:18" ht="30" customHeight="1" x14ac:dyDescent="0.3">
      <c r="B40" s="221" t="s">
        <v>175</v>
      </c>
      <c r="C40" s="221"/>
      <c r="D40" s="221"/>
      <c r="E40" s="221"/>
      <c r="F40" s="221"/>
      <c r="G40" s="221"/>
    </row>
  </sheetData>
  <mergeCells count="7">
    <mergeCell ref="B40:G40"/>
    <mergeCell ref="B5:G9"/>
    <mergeCell ref="I18:R18"/>
    <mergeCell ref="I19:R19"/>
    <mergeCell ref="B37:G37"/>
    <mergeCell ref="B38:G38"/>
    <mergeCell ref="B39:G39"/>
  </mergeCells>
  <hyperlinks>
    <hyperlink ref="P15" r:id="rId1" xr:uid="{00227815-BDB5-894C-AFB2-CA618784F930}"/>
    <hyperlink ref="Q15" r:id="rId2" xr:uid="{EC1C1CEA-F26F-FE45-8D92-CCFCDCADA69A}"/>
    <hyperlink ref="R15" r:id="rId3" xr:uid="{BA1DBF14-05EC-B847-BF9B-69EB3BB5CF67}"/>
  </hyperlinks>
  <pageMargins left="0.25" right="0.25" top="0.75" bottom="0.75" header="0.3" footer="0.3"/>
  <pageSetup scale="44" orientation="landscape"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7D19E-0048-7748-9193-3C01B32EBC57}">
  <sheetPr>
    <tabColor theme="7"/>
    <pageSetUpPr fitToPage="1"/>
  </sheetPr>
  <dimension ref="B1:S31"/>
  <sheetViews>
    <sheetView tabSelected="1" zoomScale="110" zoomScaleNormal="110" zoomScaleSheetLayoutView="110" workbookViewId="0">
      <selection activeCell="M47" sqref="M47"/>
    </sheetView>
  </sheetViews>
  <sheetFormatPr defaultColWidth="9" defaultRowHeight="14" x14ac:dyDescent="0.3"/>
  <cols>
    <col min="1" max="1" width="4.33203125" style="44" customWidth="1"/>
    <col min="2" max="2" width="44.33203125" style="44" customWidth="1"/>
    <col min="3" max="3" width="11.6640625" style="44" customWidth="1"/>
    <col min="4" max="4" width="10.6640625" style="44" customWidth="1"/>
    <col min="5" max="5" width="11.33203125" style="44" customWidth="1"/>
    <col min="6" max="8" width="11.6640625" style="44" customWidth="1"/>
    <col min="9" max="10" width="12.33203125" style="44" customWidth="1"/>
    <col min="11" max="11" width="12" style="44" customWidth="1"/>
    <col min="12" max="12" width="12.33203125" style="44" customWidth="1"/>
    <col min="13" max="13" width="11.6640625" style="44" customWidth="1"/>
    <col min="14" max="15" width="9" style="44"/>
    <col min="16" max="16" width="13.33203125" style="44" customWidth="1"/>
    <col min="17" max="16384" width="9" style="44"/>
  </cols>
  <sheetData>
    <row r="1" spans="2:19" customFormat="1" x14ac:dyDescent="0.3">
      <c r="B1" s="27" t="s">
        <v>36</v>
      </c>
    </row>
    <row r="2" spans="2:19" customFormat="1" x14ac:dyDescent="0.3">
      <c r="B2" s="27" t="s">
        <v>112</v>
      </c>
    </row>
    <row r="3" spans="2:19" customFormat="1" ht="14.5" x14ac:dyDescent="0.35">
      <c r="B3" s="28" t="str">
        <f>'1-NSG'!B3</f>
        <v>Q1 2022</v>
      </c>
    </row>
    <row r="4" spans="2:19" customFormat="1" x14ac:dyDescent="0.3">
      <c r="B4" s="27"/>
    </row>
    <row r="5" spans="2:19" customFormat="1" ht="22.5" customHeight="1" x14ac:dyDescent="0.3">
      <c r="B5" s="233" t="s">
        <v>111</v>
      </c>
      <c r="C5" s="233"/>
      <c r="D5" s="233"/>
      <c r="E5" s="233"/>
      <c r="F5" s="233"/>
      <c r="G5" s="233"/>
      <c r="H5" s="233"/>
      <c r="I5" s="233"/>
      <c r="J5" s="233"/>
      <c r="K5" s="233"/>
      <c r="P5" s="30"/>
      <c r="Q5" s="30"/>
      <c r="R5" s="30"/>
      <c r="S5" s="30"/>
    </row>
    <row r="6" spans="2:19" customFormat="1" ht="21" customHeight="1" x14ac:dyDescent="0.3">
      <c r="B6" s="233"/>
      <c r="C6" s="233"/>
      <c r="D6" s="233"/>
      <c r="E6" s="233"/>
      <c r="F6" s="233"/>
      <c r="G6" s="233"/>
      <c r="H6" s="233"/>
      <c r="I6" s="233"/>
      <c r="J6" s="233"/>
      <c r="K6" s="233"/>
      <c r="P6" s="30"/>
      <c r="Q6" s="30"/>
      <c r="R6" s="30"/>
      <c r="S6" s="30"/>
    </row>
    <row r="7" spans="2:19" customFormat="1" ht="21" customHeight="1" x14ac:dyDescent="0.3">
      <c r="B7" s="233"/>
      <c r="C7" s="233"/>
      <c r="D7" s="233"/>
      <c r="E7" s="233"/>
      <c r="F7" s="233"/>
      <c r="G7" s="233"/>
      <c r="H7" s="233"/>
      <c r="I7" s="233"/>
      <c r="J7" s="233"/>
      <c r="K7" s="233"/>
      <c r="P7" s="30"/>
      <c r="Q7" s="30"/>
      <c r="R7" s="30"/>
      <c r="S7" s="30"/>
    </row>
    <row r="8" spans="2:19" customFormat="1" ht="192" customHeight="1" x14ac:dyDescent="0.3">
      <c r="B8" s="230" t="s">
        <v>110</v>
      </c>
      <c r="C8" s="231"/>
      <c r="D8" s="231"/>
      <c r="E8" s="231"/>
      <c r="F8" s="231"/>
      <c r="G8" s="231"/>
      <c r="H8" s="231"/>
      <c r="I8" s="231"/>
      <c r="J8" s="231"/>
      <c r="K8" s="232"/>
      <c r="L8" s="29"/>
      <c r="P8" s="30"/>
      <c r="Q8" s="30"/>
      <c r="R8" s="30"/>
      <c r="S8" s="30"/>
    </row>
    <row r="9" spans="2:19" customFormat="1" x14ac:dyDescent="0.3">
      <c r="B9" s="104"/>
      <c r="C9" s="104"/>
      <c r="D9" s="104"/>
      <c r="E9" s="104"/>
      <c r="F9" s="104"/>
      <c r="G9" s="104"/>
      <c r="H9" s="104"/>
      <c r="I9" s="104"/>
      <c r="J9" s="104"/>
      <c r="K9" s="104"/>
      <c r="L9" s="29"/>
      <c r="P9" s="30"/>
      <c r="Q9" s="30"/>
      <c r="R9" s="30"/>
      <c r="S9" s="30"/>
    </row>
    <row r="10" spans="2:19" customFormat="1" x14ac:dyDescent="0.3">
      <c r="B10" s="43" t="s">
        <v>151</v>
      </c>
      <c r="C10" s="43"/>
      <c r="D10" s="82"/>
      <c r="E10" s="82"/>
      <c r="F10" s="103"/>
      <c r="G10" s="103"/>
      <c r="H10" s="103"/>
      <c r="I10" s="103"/>
      <c r="J10" s="103"/>
      <c r="K10" s="103"/>
      <c r="L10" s="103"/>
      <c r="M10" s="44"/>
      <c r="N10" s="44"/>
      <c r="O10" s="44"/>
      <c r="P10" s="187"/>
      <c r="Q10" s="30"/>
      <c r="R10" s="30"/>
      <c r="S10" s="30"/>
    </row>
    <row r="11" spans="2:19" customFormat="1" ht="28" x14ac:dyDescent="0.3">
      <c r="B11" s="102" t="s">
        <v>109</v>
      </c>
      <c r="C11" s="81" t="s">
        <v>86</v>
      </c>
      <c r="D11" s="81" t="s">
        <v>85</v>
      </c>
      <c r="E11" s="79" t="s">
        <v>84</v>
      </c>
      <c r="F11" s="79" t="s">
        <v>83</v>
      </c>
      <c r="G11" s="79" t="s">
        <v>82</v>
      </c>
      <c r="H11" s="79" t="s">
        <v>81</v>
      </c>
      <c r="I11" s="79" t="s">
        <v>80</v>
      </c>
      <c r="J11" s="79" t="s">
        <v>79</v>
      </c>
      <c r="K11" s="79" t="s">
        <v>108</v>
      </c>
      <c r="L11" s="79">
        <v>2018</v>
      </c>
      <c r="M11" s="79">
        <v>2019</v>
      </c>
      <c r="N11" s="79">
        <v>2020</v>
      </c>
      <c r="O11" s="79">
        <v>2021</v>
      </c>
      <c r="P11" s="79">
        <v>2022</v>
      </c>
      <c r="Q11" s="79">
        <v>2023</v>
      </c>
      <c r="R11" s="79">
        <v>2024</v>
      </c>
      <c r="S11" s="79">
        <v>2025</v>
      </c>
    </row>
    <row r="12" spans="2:19" customFormat="1" x14ac:dyDescent="0.3">
      <c r="B12" s="40" t="s">
        <v>107</v>
      </c>
      <c r="C12" s="101"/>
      <c r="D12" s="101"/>
      <c r="E12" s="101"/>
      <c r="F12" s="101">
        <v>486500.70999999996</v>
      </c>
      <c r="G12" s="101">
        <v>1283331.1000000001</v>
      </c>
      <c r="H12" s="101">
        <v>2802623.0945801334</v>
      </c>
      <c r="I12" s="101">
        <v>2244590</v>
      </c>
      <c r="J12" s="101">
        <v>1910583</v>
      </c>
      <c r="K12" s="101">
        <v>1816873</v>
      </c>
      <c r="L12" s="101">
        <v>1554871</v>
      </c>
      <c r="M12" s="101">
        <v>2028509</v>
      </c>
      <c r="N12" s="101">
        <v>2130342</v>
      </c>
      <c r="O12" s="101">
        <v>2437680.0405999999</v>
      </c>
      <c r="P12" s="101">
        <v>191742</v>
      </c>
      <c r="Q12" s="189"/>
      <c r="R12" s="189"/>
      <c r="S12" s="189"/>
    </row>
    <row r="13" spans="2:19" x14ac:dyDescent="0.3">
      <c r="B13" s="40" t="s">
        <v>106</v>
      </c>
      <c r="C13" s="101"/>
      <c r="D13" s="101"/>
      <c r="E13" s="101"/>
      <c r="F13" s="101">
        <v>2574</v>
      </c>
      <c r="G13" s="101">
        <v>6790</v>
      </c>
      <c r="H13" s="101">
        <v>14829</v>
      </c>
      <c r="I13" s="101">
        <v>11876</v>
      </c>
      <c r="J13" s="101">
        <v>10109</v>
      </c>
      <c r="K13" s="101">
        <v>9613</v>
      </c>
      <c r="L13" s="101">
        <v>7346</v>
      </c>
      <c r="M13" s="101">
        <v>10733</v>
      </c>
      <c r="N13" s="101">
        <v>11272</v>
      </c>
      <c r="O13" s="101">
        <v>12898</v>
      </c>
      <c r="P13" s="101">
        <v>1015</v>
      </c>
      <c r="Q13" s="101"/>
      <c r="R13" s="101"/>
      <c r="S13" s="101"/>
    </row>
    <row r="14" spans="2:19" x14ac:dyDescent="0.3">
      <c r="B14" s="40" t="s">
        <v>105</v>
      </c>
      <c r="C14" s="101"/>
      <c r="D14" s="101"/>
      <c r="E14" s="101"/>
      <c r="F14" s="101">
        <v>547</v>
      </c>
      <c r="G14" s="101">
        <v>1442</v>
      </c>
      <c r="H14" s="101">
        <v>3148</v>
      </c>
      <c r="I14" s="101">
        <v>2521</v>
      </c>
      <c r="J14" s="101">
        <v>2146</v>
      </c>
      <c r="K14" s="101">
        <v>2041</v>
      </c>
      <c r="L14" s="101">
        <v>1560</v>
      </c>
      <c r="M14" s="101">
        <v>2319</v>
      </c>
      <c r="N14" s="101">
        <v>2435</v>
      </c>
      <c r="O14" s="101">
        <v>2805</v>
      </c>
      <c r="P14" s="101">
        <v>219</v>
      </c>
      <c r="Q14" s="101"/>
      <c r="R14" s="101"/>
      <c r="S14" s="101"/>
    </row>
    <row r="15" spans="2:19" x14ac:dyDescent="0.3">
      <c r="B15" s="40" t="s">
        <v>104</v>
      </c>
      <c r="C15" s="101"/>
      <c r="D15" s="101"/>
      <c r="E15" s="101"/>
      <c r="F15" s="101">
        <v>3362</v>
      </c>
      <c r="G15" s="101">
        <v>8868</v>
      </c>
      <c r="H15" s="101">
        <v>19366</v>
      </c>
      <c r="I15" s="101">
        <v>15510</v>
      </c>
      <c r="J15" s="101">
        <v>13202</v>
      </c>
      <c r="K15" s="101">
        <v>12554</v>
      </c>
      <c r="L15" s="101">
        <v>8646</v>
      </c>
      <c r="M15" s="101">
        <v>14017</v>
      </c>
      <c r="N15" s="101">
        <v>14720</v>
      </c>
      <c r="O15" s="101">
        <v>15802</v>
      </c>
      <c r="P15" s="101">
        <v>1201</v>
      </c>
      <c r="Q15" s="101"/>
      <c r="R15" s="101"/>
      <c r="S15" s="101"/>
    </row>
    <row r="16" spans="2:19" x14ac:dyDescent="0.3">
      <c r="B16" s="40" t="s">
        <v>103</v>
      </c>
      <c r="C16" s="101"/>
      <c r="D16" s="101"/>
      <c r="E16" s="101"/>
      <c r="F16" s="101">
        <v>297</v>
      </c>
      <c r="G16" s="101">
        <v>784</v>
      </c>
      <c r="H16" s="101">
        <v>1711</v>
      </c>
      <c r="I16" s="101">
        <v>1370</v>
      </c>
      <c r="J16" s="101">
        <v>1167</v>
      </c>
      <c r="K16" s="101">
        <v>1109</v>
      </c>
      <c r="L16" s="101">
        <v>880</v>
      </c>
      <c r="M16" s="101">
        <v>1239</v>
      </c>
      <c r="N16" s="101">
        <v>1301</v>
      </c>
      <c r="O16" s="101">
        <v>1553</v>
      </c>
      <c r="P16" s="101">
        <v>128</v>
      </c>
      <c r="Q16" s="101"/>
      <c r="R16" s="101"/>
      <c r="S16" s="101"/>
    </row>
    <row r="17" spans="2:19" x14ac:dyDescent="0.3">
      <c r="B17" s="40" t="s">
        <v>102</v>
      </c>
      <c r="C17" s="93"/>
      <c r="D17" s="101"/>
      <c r="E17" s="101"/>
      <c r="F17" s="99"/>
      <c r="G17" s="100"/>
      <c r="H17" s="100"/>
      <c r="I17" s="100"/>
      <c r="J17" s="99"/>
      <c r="K17" s="99"/>
      <c r="L17" s="98"/>
      <c r="M17" s="97">
        <v>9</v>
      </c>
      <c r="N17" s="96">
        <v>12</v>
      </c>
      <c r="O17" s="95">
        <v>11</v>
      </c>
      <c r="P17" s="95">
        <v>3</v>
      </c>
      <c r="Q17" s="95"/>
      <c r="R17" s="95"/>
      <c r="S17" s="95"/>
    </row>
    <row r="18" spans="2:19" x14ac:dyDescent="0.3">
      <c r="B18" s="94" t="s">
        <v>101</v>
      </c>
      <c r="C18" s="93"/>
      <c r="D18" s="93"/>
      <c r="E18" s="93"/>
      <c r="F18" s="93"/>
      <c r="G18" s="93"/>
      <c r="H18" s="93"/>
      <c r="I18" s="93"/>
      <c r="J18" s="93"/>
      <c r="K18" s="92">
        <v>25</v>
      </c>
      <c r="L18" s="92">
        <v>414</v>
      </c>
      <c r="M18" s="101">
        <v>341</v>
      </c>
      <c r="N18" s="101">
        <v>2038</v>
      </c>
      <c r="O18" s="188">
        <v>1513</v>
      </c>
      <c r="P18" s="188">
        <f>12+2+0</f>
        <v>14</v>
      </c>
      <c r="Q18" s="188"/>
      <c r="R18" s="188"/>
      <c r="S18" s="188"/>
    </row>
    <row r="19" spans="2:19" s="45" customFormat="1" x14ac:dyDescent="0.3">
      <c r="B19" s="88"/>
      <c r="C19" s="90"/>
      <c r="D19" s="90"/>
      <c r="E19" s="90"/>
      <c r="F19" s="90"/>
      <c r="G19" s="91"/>
      <c r="H19" s="91"/>
      <c r="I19" s="91"/>
      <c r="J19" s="90"/>
      <c r="K19" s="90"/>
      <c r="L19" s="89"/>
      <c r="M19" s="44"/>
      <c r="N19" s="44"/>
      <c r="O19" s="44"/>
      <c r="P19" s="30"/>
      <c r="Q19" s="30"/>
      <c r="R19" s="30"/>
      <c r="S19" s="30"/>
    </row>
    <row r="20" spans="2:19" x14ac:dyDescent="0.3">
      <c r="B20" s="37" t="s">
        <v>4</v>
      </c>
      <c r="C20" s="88"/>
      <c r="D20" s="37"/>
      <c r="E20" s="37"/>
      <c r="F20" s="86"/>
      <c r="G20" s="87"/>
      <c r="H20" s="87"/>
      <c r="I20" s="87"/>
      <c r="J20" s="86"/>
      <c r="K20" s="86"/>
      <c r="L20" s="85"/>
      <c r="P20" s="30"/>
      <c r="Q20" s="30"/>
      <c r="R20" s="30"/>
      <c r="S20" s="30"/>
    </row>
    <row r="21" spans="2:19" x14ac:dyDescent="0.3">
      <c r="B21" s="221" t="s">
        <v>100</v>
      </c>
      <c r="C21" s="221"/>
      <c r="D21" s="221"/>
      <c r="E21" s="221"/>
      <c r="F21" s="221"/>
      <c r="G21" s="221"/>
      <c r="H21" s="221"/>
      <c r="I21" s="221"/>
      <c r="J21" s="221"/>
      <c r="K21" s="221"/>
      <c r="L21" s="221"/>
      <c r="P21" s="30"/>
      <c r="Q21" s="30"/>
      <c r="R21" s="30"/>
      <c r="S21" s="30"/>
    </row>
    <row r="22" spans="2:19" ht="43" customHeight="1" x14ac:dyDescent="0.3">
      <c r="B22" s="223" t="s">
        <v>99</v>
      </c>
      <c r="C22" s="224"/>
      <c r="D22" s="224"/>
      <c r="E22" s="224"/>
      <c r="F22" s="224"/>
      <c r="G22" s="224"/>
      <c r="H22" s="224"/>
      <c r="I22" s="224"/>
      <c r="J22" s="224"/>
      <c r="K22" s="224"/>
      <c r="L22" s="225"/>
      <c r="P22" s="30"/>
      <c r="Q22" s="30"/>
      <c r="R22" s="30"/>
      <c r="S22" s="30"/>
    </row>
    <row r="23" spans="2:19" ht="27.75" customHeight="1" x14ac:dyDescent="0.3">
      <c r="B23" s="223" t="s">
        <v>98</v>
      </c>
      <c r="C23" s="224"/>
      <c r="D23" s="224"/>
      <c r="E23" s="224"/>
      <c r="F23" s="224"/>
      <c r="G23" s="224"/>
      <c r="H23" s="224"/>
      <c r="I23" s="224"/>
      <c r="J23" s="224"/>
      <c r="K23" s="224"/>
      <c r="L23" s="225"/>
      <c r="P23" s="30"/>
      <c r="Q23" s="30"/>
      <c r="R23" s="30"/>
      <c r="S23" s="30"/>
    </row>
    <row r="24" spans="2:19" ht="21" customHeight="1" x14ac:dyDescent="0.3">
      <c r="B24" s="237" t="s">
        <v>97</v>
      </c>
      <c r="C24" s="237"/>
      <c r="D24" s="237"/>
      <c r="E24" s="237"/>
      <c r="F24" s="237"/>
      <c r="G24" s="237"/>
      <c r="H24" s="237"/>
      <c r="I24" s="237"/>
      <c r="J24" s="237"/>
      <c r="K24" s="237"/>
      <c r="L24" s="237"/>
      <c r="P24" s="30"/>
      <c r="Q24" s="30"/>
      <c r="R24" s="30"/>
      <c r="S24" s="30"/>
    </row>
    <row r="25" spans="2:19" ht="21" customHeight="1" x14ac:dyDescent="0.3">
      <c r="B25" s="234" t="s">
        <v>96</v>
      </c>
      <c r="C25" s="235"/>
      <c r="D25" s="235"/>
      <c r="E25" s="235"/>
      <c r="F25" s="235"/>
      <c r="G25" s="235"/>
      <c r="H25" s="235"/>
      <c r="I25" s="235"/>
      <c r="J25" s="235"/>
      <c r="K25" s="235"/>
      <c r="L25" s="236"/>
      <c r="P25" s="30"/>
      <c r="Q25" s="30"/>
      <c r="R25" s="30"/>
      <c r="S25" s="30"/>
    </row>
    <row r="26" spans="2:19" ht="21" customHeight="1" x14ac:dyDescent="0.3">
      <c r="B26" s="227" t="s">
        <v>95</v>
      </c>
      <c r="C26" s="228"/>
      <c r="D26" s="228"/>
      <c r="E26" s="228"/>
      <c r="F26" s="228"/>
      <c r="G26" s="228"/>
      <c r="H26" s="228"/>
      <c r="I26" s="228"/>
      <c r="J26" s="228"/>
      <c r="K26" s="228"/>
      <c r="L26" s="229"/>
      <c r="P26" s="30"/>
      <c r="Q26" s="30"/>
      <c r="R26" s="30"/>
      <c r="S26" s="30"/>
    </row>
    <row r="27" spans="2:19" x14ac:dyDescent="0.3">
      <c r="B27" s="29"/>
      <c r="C27" s="29"/>
      <c r="D27" s="29"/>
      <c r="E27" s="29"/>
      <c r="F27" s="29"/>
      <c r="G27" s="29"/>
      <c r="H27" s="29"/>
      <c r="I27" s="29"/>
      <c r="J27" s="29"/>
      <c r="K27" s="29"/>
      <c r="L27" s="29"/>
    </row>
    <row r="28" spans="2:19" x14ac:dyDescent="0.3">
      <c r="B28" s="29"/>
      <c r="C28" s="29"/>
      <c r="D28" s="29"/>
      <c r="E28" s="29"/>
      <c r="F28" s="29"/>
      <c r="G28" s="29"/>
      <c r="H28" s="29"/>
      <c r="I28" s="29"/>
      <c r="J28" s="29"/>
      <c r="K28" s="29"/>
      <c r="L28" s="29"/>
    </row>
    <row r="29" spans="2:19" x14ac:dyDescent="0.3">
      <c r="B29" s="29"/>
      <c r="C29" s="29"/>
      <c r="D29" s="29"/>
      <c r="E29" s="29"/>
      <c r="F29" s="29"/>
      <c r="G29" s="29"/>
      <c r="H29" s="29"/>
      <c r="I29" s="29"/>
      <c r="J29" s="29"/>
      <c r="K29" s="29"/>
      <c r="L29" s="29"/>
    </row>
    <row r="30" spans="2:19" x14ac:dyDescent="0.3">
      <c r="B30" s="29"/>
      <c r="C30" s="29"/>
      <c r="D30" s="29"/>
      <c r="E30" s="29"/>
      <c r="F30" s="29"/>
      <c r="G30" s="29"/>
      <c r="H30" s="29"/>
      <c r="I30" s="29"/>
      <c r="J30" s="29"/>
      <c r="K30" s="29"/>
      <c r="L30" s="29"/>
    </row>
    <row r="31" spans="2:19" x14ac:dyDescent="0.3">
      <c r="B31" s="29"/>
      <c r="C31" s="29"/>
      <c r="D31" s="29"/>
      <c r="E31" s="29"/>
      <c r="F31" s="29"/>
      <c r="G31" s="29"/>
      <c r="H31" s="29"/>
      <c r="I31" s="29"/>
      <c r="J31" s="29"/>
      <c r="K31" s="29"/>
      <c r="L31" s="29"/>
    </row>
  </sheetData>
  <mergeCells count="8">
    <mergeCell ref="B26:L26"/>
    <mergeCell ref="B8:K8"/>
    <mergeCell ref="B21:L21"/>
    <mergeCell ref="B5:K7"/>
    <mergeCell ref="B23:L23"/>
    <mergeCell ref="B22:L22"/>
    <mergeCell ref="B25:L25"/>
    <mergeCell ref="B24:L24"/>
  </mergeCells>
  <pageMargins left="0.25" right="0.25" top="0.75" bottom="0.75" header="0.3" footer="0.3"/>
  <pageSetup scale="5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F6B7A-FA18-9C43-B9CD-9E439055B59E}">
  <sheetPr>
    <tabColor theme="7"/>
    <pageSetUpPr fitToPage="1"/>
  </sheetPr>
  <dimension ref="B1:G37"/>
  <sheetViews>
    <sheetView tabSelected="1" zoomScaleNormal="100" workbookViewId="0">
      <selection activeCell="M47" sqref="M47"/>
    </sheetView>
  </sheetViews>
  <sheetFormatPr defaultColWidth="8.83203125" defaultRowHeight="14" x14ac:dyDescent="0.3"/>
  <cols>
    <col min="1" max="1" width="3.33203125" customWidth="1"/>
    <col min="2" max="7" width="22.33203125" customWidth="1"/>
  </cols>
  <sheetData>
    <row r="1" spans="2:7" x14ac:dyDescent="0.3">
      <c r="B1" s="36" t="s">
        <v>36</v>
      </c>
    </row>
    <row r="2" spans="2:7" x14ac:dyDescent="0.3">
      <c r="B2" s="36" t="s">
        <v>120</v>
      </c>
    </row>
    <row r="3" spans="2:7" ht="14.5" x14ac:dyDescent="0.35">
      <c r="B3" s="28" t="str">
        <f>'1-NSG'!B3</f>
        <v>Q1 2022</v>
      </c>
    </row>
    <row r="4" spans="2:7" x14ac:dyDescent="0.3">
      <c r="B4" s="36"/>
    </row>
    <row r="5" spans="2:7" ht="14" customHeight="1" x14ac:dyDescent="0.3">
      <c r="B5" s="238" t="s">
        <v>152</v>
      </c>
      <c r="C5" s="238"/>
      <c r="D5" s="238"/>
      <c r="E5" s="238"/>
      <c r="F5" s="238"/>
      <c r="G5" s="238"/>
    </row>
    <row r="6" spans="2:7" x14ac:dyDescent="0.3">
      <c r="B6" s="238"/>
      <c r="C6" s="238"/>
      <c r="D6" s="238"/>
      <c r="E6" s="238"/>
      <c r="F6" s="238"/>
      <c r="G6" s="238"/>
    </row>
    <row r="7" spans="2:7" x14ac:dyDescent="0.3">
      <c r="B7" s="238"/>
      <c r="C7" s="238"/>
      <c r="D7" s="238"/>
      <c r="E7" s="238"/>
      <c r="F7" s="238"/>
      <c r="G7" s="238"/>
    </row>
    <row r="8" spans="2:7" x14ac:dyDescent="0.3">
      <c r="B8" s="238"/>
      <c r="C8" s="238"/>
      <c r="D8" s="238"/>
      <c r="E8" s="238"/>
      <c r="F8" s="238"/>
      <c r="G8" s="238"/>
    </row>
    <row r="9" spans="2:7" x14ac:dyDescent="0.3">
      <c r="B9" s="238"/>
      <c r="C9" s="238"/>
      <c r="D9" s="238"/>
      <c r="E9" s="238"/>
      <c r="F9" s="238"/>
      <c r="G9" s="238"/>
    </row>
    <row r="11" spans="2:7" ht="18" x14ac:dyDescent="0.4">
      <c r="B11" s="84" t="s">
        <v>153</v>
      </c>
      <c r="C11" s="84"/>
      <c r="D11" s="83"/>
      <c r="E11" s="83"/>
      <c r="F11" s="83"/>
      <c r="G11" s="83"/>
    </row>
    <row r="12" spans="2:7" ht="42" x14ac:dyDescent="0.3">
      <c r="B12" s="81" t="s">
        <v>91</v>
      </c>
      <c r="C12" s="79" t="s">
        <v>119</v>
      </c>
      <c r="D12" s="79" t="s">
        <v>118</v>
      </c>
      <c r="E12" s="79" t="s">
        <v>117</v>
      </c>
      <c r="F12" s="79" t="s">
        <v>116</v>
      </c>
      <c r="G12" s="79" t="s">
        <v>115</v>
      </c>
    </row>
    <row r="13" spans="2:7" x14ac:dyDescent="0.3">
      <c r="B13" s="62" t="s">
        <v>77</v>
      </c>
      <c r="C13" s="115">
        <v>0</v>
      </c>
      <c r="D13" s="109">
        <v>0</v>
      </c>
      <c r="E13" s="109">
        <f>C13+D13</f>
        <v>0</v>
      </c>
      <c r="F13" s="109">
        <v>0</v>
      </c>
      <c r="G13" s="109">
        <f>E13+F13</f>
        <v>0</v>
      </c>
    </row>
    <row r="14" spans="2:7" x14ac:dyDescent="0.3">
      <c r="B14" s="62" t="s">
        <v>75</v>
      </c>
      <c r="C14" s="117">
        <v>0</v>
      </c>
      <c r="D14" s="116">
        <v>0</v>
      </c>
      <c r="E14" s="109">
        <f t="shared" ref="E14:E16" si="0">C14+D14</f>
        <v>0</v>
      </c>
      <c r="F14" s="116">
        <v>0</v>
      </c>
      <c r="G14" s="109">
        <f t="shared" ref="G14:G15" si="1">E14+F14</f>
        <v>0</v>
      </c>
    </row>
    <row r="15" spans="2:7" x14ac:dyDescent="0.3">
      <c r="B15" s="62" t="s">
        <v>73</v>
      </c>
      <c r="C15" s="115">
        <v>0</v>
      </c>
      <c r="D15" s="109">
        <v>0</v>
      </c>
      <c r="E15" s="109">
        <f t="shared" si="0"/>
        <v>0</v>
      </c>
      <c r="F15" s="109">
        <v>0</v>
      </c>
      <c r="G15" s="109">
        <f t="shared" si="1"/>
        <v>0</v>
      </c>
    </row>
    <row r="16" spans="2:7" x14ac:dyDescent="0.3">
      <c r="B16" s="53" t="s">
        <v>68</v>
      </c>
      <c r="C16" s="108">
        <f>SUM(C13:C15)</f>
        <v>0</v>
      </c>
      <c r="D16" s="108">
        <f>SUM(D13:D15)</f>
        <v>0</v>
      </c>
      <c r="E16" s="108">
        <f t="shared" si="0"/>
        <v>0</v>
      </c>
      <c r="F16" s="107">
        <f>SUM(F13:F15)</f>
        <v>0</v>
      </c>
      <c r="G16" s="107">
        <f>SUM(E16+F16)</f>
        <v>0</v>
      </c>
    </row>
    <row r="17" spans="2:7" ht="27" x14ac:dyDescent="0.3">
      <c r="B17" s="62" t="s">
        <v>67</v>
      </c>
      <c r="C17" s="115">
        <f>E17-D17</f>
        <v>1000041</v>
      </c>
      <c r="D17" s="109">
        <v>273915</v>
      </c>
      <c r="E17" s="109">
        <v>1273956</v>
      </c>
      <c r="F17" s="109">
        <v>0</v>
      </c>
      <c r="G17" s="109">
        <f>E17+F17</f>
        <v>1273956</v>
      </c>
    </row>
    <row r="18" spans="2:7" ht="27" x14ac:dyDescent="0.3">
      <c r="B18" s="62" t="s">
        <v>66</v>
      </c>
      <c r="C18" s="115">
        <f t="shared" ref="C18:C24" si="2">E18-D18</f>
        <v>2413861</v>
      </c>
      <c r="D18" s="109">
        <v>534455</v>
      </c>
      <c r="E18" s="109">
        <v>2948316</v>
      </c>
      <c r="F18" s="109">
        <v>0</v>
      </c>
      <c r="G18" s="109">
        <f t="shared" ref="G18:G20" si="3">E18+F18</f>
        <v>2948316</v>
      </c>
    </row>
    <row r="19" spans="2:7" ht="27" x14ac:dyDescent="0.3">
      <c r="B19" s="62" t="s">
        <v>64</v>
      </c>
      <c r="C19" s="115">
        <f t="shared" si="2"/>
        <v>5349947</v>
      </c>
      <c r="D19" s="109">
        <v>700570</v>
      </c>
      <c r="E19" s="109">
        <v>6050517</v>
      </c>
      <c r="F19" s="109">
        <v>0</v>
      </c>
      <c r="G19" s="109">
        <f t="shared" si="3"/>
        <v>6050517</v>
      </c>
    </row>
    <row r="20" spans="2:7" ht="28" x14ac:dyDescent="0.3">
      <c r="B20" s="53" t="s">
        <v>62</v>
      </c>
      <c r="C20" s="113">
        <f t="shared" si="2"/>
        <v>8763849</v>
      </c>
      <c r="D20" s="114">
        <f>SUM(D17:D19)</f>
        <v>1508940</v>
      </c>
      <c r="E20" s="113">
        <f>SUM(E17:E19)</f>
        <v>10272789</v>
      </c>
      <c r="F20" s="108">
        <f>SUM(F17:F19)</f>
        <v>0</v>
      </c>
      <c r="G20" s="113">
        <f t="shared" si="3"/>
        <v>10272789</v>
      </c>
    </row>
    <row r="21" spans="2:7" ht="27" x14ac:dyDescent="0.3">
      <c r="B21" s="62" t="s">
        <v>60</v>
      </c>
      <c r="C21" s="109">
        <f t="shared" si="2"/>
        <v>3201124</v>
      </c>
      <c r="D21" s="109">
        <v>866273</v>
      </c>
      <c r="E21" s="109">
        <v>4067397</v>
      </c>
      <c r="F21" s="109">
        <v>0</v>
      </c>
      <c r="G21" s="109">
        <f>E21+F21</f>
        <v>4067397</v>
      </c>
    </row>
    <row r="22" spans="2:7" ht="27" x14ac:dyDescent="0.3">
      <c r="B22" s="62" t="s">
        <v>59</v>
      </c>
      <c r="C22" s="109">
        <f t="shared" si="2"/>
        <v>3084511</v>
      </c>
      <c r="D22" s="109">
        <v>762187</v>
      </c>
      <c r="E22" s="109">
        <v>3846698</v>
      </c>
      <c r="F22" s="109">
        <v>0</v>
      </c>
      <c r="G22" s="109">
        <f t="shared" ref="G22:G24" si="4">E22+F22</f>
        <v>3846698</v>
      </c>
    </row>
    <row r="23" spans="2:7" ht="27" x14ac:dyDescent="0.3">
      <c r="B23" s="62" t="s">
        <v>58</v>
      </c>
      <c r="C23" s="109">
        <f t="shared" si="2"/>
        <v>6107762</v>
      </c>
      <c r="D23" s="109">
        <v>722450</v>
      </c>
      <c r="E23" s="109">
        <v>6830212</v>
      </c>
      <c r="F23" s="109">
        <v>0</v>
      </c>
      <c r="G23" s="109">
        <f t="shared" si="4"/>
        <v>6830212</v>
      </c>
    </row>
    <row r="24" spans="2:7" ht="28" x14ac:dyDescent="0.3">
      <c r="B24" s="53" t="s">
        <v>57</v>
      </c>
      <c r="C24" s="113">
        <f t="shared" si="2"/>
        <v>12393397</v>
      </c>
      <c r="D24" s="114">
        <f>SUM(D21:D23)</f>
        <v>2350910</v>
      </c>
      <c r="E24" s="113">
        <f>SUM(E21:E23)</f>
        <v>14744307</v>
      </c>
      <c r="F24" s="108">
        <f>SUM(F21:F23)</f>
        <v>0</v>
      </c>
      <c r="G24" s="113">
        <f t="shared" si="4"/>
        <v>14744307</v>
      </c>
    </row>
    <row r="25" spans="2:7" ht="28" x14ac:dyDescent="0.3">
      <c r="B25" s="81" t="s">
        <v>91</v>
      </c>
      <c r="C25" s="79" t="s">
        <v>114</v>
      </c>
      <c r="D25" s="79" t="s">
        <v>113</v>
      </c>
      <c r="E25" s="25" t="s">
        <v>25</v>
      </c>
      <c r="F25" s="112"/>
      <c r="G25" s="111"/>
    </row>
    <row r="26" spans="2:7" x14ac:dyDescent="0.3">
      <c r="B26" s="57" t="s">
        <v>154</v>
      </c>
      <c r="C26" s="109">
        <v>4026594.3893000004</v>
      </c>
      <c r="D26" s="109">
        <v>4141043</v>
      </c>
      <c r="E26" s="106">
        <f>C26/D26</f>
        <v>0.97236237085681076</v>
      </c>
      <c r="F26" s="105"/>
      <c r="G26" s="48"/>
    </row>
    <row r="27" spans="2:7" x14ac:dyDescent="0.3">
      <c r="B27" s="57" t="s">
        <v>155</v>
      </c>
      <c r="C27" s="109">
        <v>3951073.8</v>
      </c>
      <c r="D27" s="109">
        <f>D26</f>
        <v>4141043</v>
      </c>
      <c r="E27" s="106">
        <f t="shared" ref="E27:E29" si="5">C27/D27</f>
        <v>0.95412527713428719</v>
      </c>
      <c r="F27" s="105"/>
      <c r="G27" s="48"/>
    </row>
    <row r="28" spans="2:7" x14ac:dyDescent="0.3">
      <c r="B28" s="57" t="s">
        <v>156</v>
      </c>
      <c r="C28" s="109">
        <v>3586529.6341273342</v>
      </c>
      <c r="D28" s="109">
        <f t="shared" ref="D28:D29" si="6">D27</f>
        <v>4141043</v>
      </c>
      <c r="E28" s="106">
        <f t="shared" si="5"/>
        <v>0.86609330889037717</v>
      </c>
      <c r="F28" s="105"/>
      <c r="G28" s="48"/>
    </row>
    <row r="29" spans="2:7" x14ac:dyDescent="0.3">
      <c r="B29" s="57">
        <v>2021</v>
      </c>
      <c r="C29" s="110">
        <v>4348324.68</v>
      </c>
      <c r="D29" s="109">
        <f t="shared" si="6"/>
        <v>4141043</v>
      </c>
      <c r="E29" s="106">
        <f t="shared" si="5"/>
        <v>1.0500554280648617</v>
      </c>
      <c r="F29" s="105"/>
      <c r="G29" s="48"/>
    </row>
    <row r="30" spans="2:7" x14ac:dyDescent="0.3">
      <c r="B30" s="53" t="s">
        <v>54</v>
      </c>
      <c r="C30" s="108">
        <f>SUM(C26:C29)</f>
        <v>15912522.503427334</v>
      </c>
      <c r="D30" s="107">
        <f>SUM(D26:D29)</f>
        <v>16564172</v>
      </c>
      <c r="E30" s="106">
        <f>C30/D30</f>
        <v>0.9606590962365843</v>
      </c>
      <c r="F30" s="105"/>
      <c r="G30" s="48"/>
    </row>
    <row r="31" spans="2:7" x14ac:dyDescent="0.3">
      <c r="B31" s="57">
        <v>2022</v>
      </c>
      <c r="C31" s="109">
        <v>642086.26</v>
      </c>
      <c r="D31" s="109">
        <v>4098601</v>
      </c>
      <c r="E31" s="106">
        <f>C31/D31</f>
        <v>0.1566598602791538</v>
      </c>
      <c r="F31" s="30"/>
      <c r="G31" s="30"/>
    </row>
    <row r="32" spans="2:7" x14ac:dyDescent="0.3">
      <c r="B32" s="57">
        <v>2023</v>
      </c>
      <c r="C32" s="109"/>
      <c r="D32" s="109">
        <v>4098601</v>
      </c>
      <c r="E32" s="106">
        <f t="shared" ref="E32:E35" si="7">C32/D32</f>
        <v>0</v>
      </c>
      <c r="F32" s="30"/>
      <c r="G32" s="30"/>
    </row>
    <row r="33" spans="2:7" x14ac:dyDescent="0.3">
      <c r="B33" s="57">
        <v>2024</v>
      </c>
      <c r="C33" s="109"/>
      <c r="D33" s="109">
        <v>4098601</v>
      </c>
      <c r="E33" s="106">
        <f t="shared" si="7"/>
        <v>0</v>
      </c>
      <c r="F33" s="30"/>
      <c r="G33" s="30"/>
    </row>
    <row r="34" spans="2:7" x14ac:dyDescent="0.3">
      <c r="B34" s="57">
        <v>2025</v>
      </c>
      <c r="C34" s="110"/>
      <c r="D34" s="109">
        <v>4098601</v>
      </c>
      <c r="E34" s="106">
        <f t="shared" si="7"/>
        <v>0</v>
      </c>
      <c r="F34" s="30"/>
      <c r="G34" s="30"/>
    </row>
    <row r="35" spans="2:7" x14ac:dyDescent="0.3">
      <c r="B35" s="53" t="s">
        <v>150</v>
      </c>
      <c r="C35" s="108">
        <f>SUM(C31:C34)</f>
        <v>642086.26</v>
      </c>
      <c r="D35" s="107">
        <f>SUM(D31:D34)</f>
        <v>16394404</v>
      </c>
      <c r="E35" s="106">
        <f t="shared" si="7"/>
        <v>3.9164965069788449E-2</v>
      </c>
      <c r="F35" s="30"/>
      <c r="G35" s="30"/>
    </row>
    <row r="36" spans="2:7" x14ac:dyDescent="0.3">
      <c r="B36" s="30"/>
      <c r="C36" s="30"/>
      <c r="D36" s="30"/>
      <c r="E36" s="30"/>
      <c r="F36" s="30"/>
      <c r="G36" s="30"/>
    </row>
    <row r="37" spans="2:7" ht="30" customHeight="1" x14ac:dyDescent="0.3">
      <c r="B37" s="221" t="s">
        <v>157</v>
      </c>
      <c r="C37" s="221"/>
      <c r="D37" s="221"/>
      <c r="E37" s="221"/>
      <c r="F37" s="221"/>
      <c r="G37" s="221"/>
    </row>
  </sheetData>
  <mergeCells count="2">
    <mergeCell ref="B5:G9"/>
    <mergeCell ref="B37:G37"/>
  </mergeCells>
  <pageMargins left="0.25" right="0.25" top="0.75" bottom="0.75" header="0.3" footer="0.3"/>
  <pageSetup scale="6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06B07-403A-8145-BC41-DDB1D6DFA79A}">
  <sheetPr>
    <tabColor theme="7"/>
  </sheetPr>
  <dimension ref="B1:S38"/>
  <sheetViews>
    <sheetView tabSelected="1" zoomScaleNormal="100" workbookViewId="0">
      <selection activeCell="M47" sqref="M47"/>
    </sheetView>
  </sheetViews>
  <sheetFormatPr defaultColWidth="10.6640625" defaultRowHeight="14" x14ac:dyDescent="0.3"/>
  <cols>
    <col min="1" max="1" width="3.33203125" customWidth="1"/>
  </cols>
  <sheetData>
    <row r="1" spans="2:19" x14ac:dyDescent="0.3">
      <c r="B1" s="27" t="s">
        <v>36</v>
      </c>
      <c r="P1" s="30"/>
      <c r="Q1" s="30"/>
      <c r="R1" s="30"/>
      <c r="S1" s="30"/>
    </row>
    <row r="2" spans="2:19" x14ac:dyDescent="0.3">
      <c r="B2" s="27" t="s">
        <v>158</v>
      </c>
      <c r="P2" s="30"/>
      <c r="Q2" s="30"/>
      <c r="R2" s="30"/>
      <c r="S2" s="30"/>
    </row>
    <row r="3" spans="2:19" ht="14.5" x14ac:dyDescent="0.35">
      <c r="B3" s="28" t="s">
        <v>34</v>
      </c>
      <c r="P3" s="30"/>
      <c r="Q3" s="30"/>
      <c r="R3" s="30"/>
      <c r="S3" s="30"/>
    </row>
    <row r="4" spans="2:19" x14ac:dyDescent="0.3">
      <c r="B4" s="27"/>
      <c r="P4" s="30"/>
      <c r="Q4" s="30"/>
      <c r="R4" s="30"/>
      <c r="S4" s="30"/>
    </row>
    <row r="5" spans="2:19" ht="20" customHeight="1" x14ac:dyDescent="0.3">
      <c r="B5" s="233" t="s">
        <v>159</v>
      </c>
      <c r="C5" s="233"/>
      <c r="D5" s="233"/>
      <c r="E5" s="233"/>
      <c r="F5" s="233"/>
      <c r="G5" s="233"/>
      <c r="H5" s="233"/>
      <c r="I5" s="233"/>
      <c r="J5" s="233"/>
      <c r="K5" s="233"/>
      <c r="P5" s="30"/>
      <c r="Q5" s="30"/>
      <c r="R5" s="30"/>
      <c r="S5" s="30"/>
    </row>
    <row r="6" spans="2:19" ht="20" customHeight="1" x14ac:dyDescent="0.3">
      <c r="B6" s="233"/>
      <c r="C6" s="233"/>
      <c r="D6" s="233"/>
      <c r="E6" s="233"/>
      <c r="F6" s="233"/>
      <c r="G6" s="233"/>
      <c r="H6" s="233"/>
      <c r="I6" s="233"/>
      <c r="J6" s="233"/>
      <c r="K6" s="233"/>
      <c r="P6" s="30"/>
      <c r="Q6" s="30"/>
      <c r="R6" s="30"/>
      <c r="S6" s="30"/>
    </row>
    <row r="7" spans="2:19" ht="20" customHeight="1" x14ac:dyDescent="0.3">
      <c r="B7" s="233"/>
      <c r="C7" s="233"/>
      <c r="D7" s="233"/>
      <c r="E7" s="233"/>
      <c r="F7" s="233"/>
      <c r="G7" s="233"/>
      <c r="H7" s="233"/>
      <c r="I7" s="233"/>
      <c r="J7" s="233"/>
      <c r="K7" s="233"/>
      <c r="P7" s="30"/>
      <c r="Q7" s="30"/>
      <c r="R7" s="30"/>
      <c r="S7" s="30"/>
    </row>
    <row r="8" spans="2:19" ht="28" customHeight="1" x14ac:dyDescent="0.3">
      <c r="B8" s="230" t="s">
        <v>160</v>
      </c>
      <c r="C8" s="231"/>
      <c r="D8" s="231"/>
      <c r="E8" s="231"/>
      <c r="F8" s="231"/>
      <c r="G8" s="231"/>
      <c r="H8" s="231"/>
      <c r="I8" s="231"/>
      <c r="J8" s="231"/>
      <c r="K8" s="232"/>
      <c r="L8" s="29"/>
      <c r="P8" s="30"/>
      <c r="Q8" s="30"/>
      <c r="R8" s="30"/>
      <c r="S8" s="30"/>
    </row>
    <row r="9" spans="2:19" x14ac:dyDescent="0.3">
      <c r="B9" s="104"/>
      <c r="C9" s="104"/>
      <c r="D9" s="104"/>
      <c r="E9" s="104"/>
      <c r="F9" s="104"/>
      <c r="G9" s="104"/>
      <c r="H9" s="104"/>
      <c r="I9" s="104"/>
      <c r="J9" s="104"/>
      <c r="K9" s="104"/>
      <c r="L9" s="29"/>
      <c r="P9" s="30"/>
      <c r="Q9" s="30"/>
      <c r="R9" s="30"/>
      <c r="S9" s="30"/>
    </row>
    <row r="10" spans="2:19" x14ac:dyDescent="0.3">
      <c r="B10" s="43" t="s">
        <v>161</v>
      </c>
      <c r="C10" s="43"/>
      <c r="D10" s="82"/>
      <c r="E10" s="82"/>
      <c r="F10" s="103"/>
      <c r="G10" s="103"/>
      <c r="H10" s="103"/>
      <c r="I10" s="103"/>
      <c r="J10" s="103"/>
      <c r="K10" s="103"/>
      <c r="L10" s="43" t="s">
        <v>162</v>
      </c>
      <c r="M10" s="44"/>
      <c r="N10" s="44"/>
      <c r="O10" s="44"/>
      <c r="P10" s="30"/>
      <c r="Q10" s="30"/>
      <c r="R10" s="30"/>
      <c r="S10" s="30"/>
    </row>
    <row r="11" spans="2:19" x14ac:dyDescent="0.3">
      <c r="B11" s="43"/>
      <c r="C11" s="248">
        <v>2022</v>
      </c>
      <c r="D11" s="249"/>
      <c r="E11" s="248">
        <v>2023</v>
      </c>
      <c r="F11" s="249"/>
      <c r="G11" s="248">
        <v>2024</v>
      </c>
      <c r="H11" s="249"/>
      <c r="I11" s="248">
        <v>2025</v>
      </c>
      <c r="J11" s="249"/>
      <c r="K11" s="30"/>
      <c r="L11" s="103"/>
      <c r="M11" s="103"/>
      <c r="N11" s="44"/>
      <c r="O11" s="44"/>
      <c r="P11" s="44"/>
      <c r="Q11" s="30"/>
      <c r="R11" s="30"/>
      <c r="S11" s="30"/>
    </row>
    <row r="12" spans="2:19" ht="56" x14ac:dyDescent="0.3">
      <c r="B12" s="102" t="s">
        <v>163</v>
      </c>
      <c r="C12" s="79" t="s">
        <v>164</v>
      </c>
      <c r="D12" s="79" t="s">
        <v>165</v>
      </c>
      <c r="E12" s="79" t="s">
        <v>164</v>
      </c>
      <c r="F12" s="79" t="s">
        <v>165</v>
      </c>
      <c r="G12" s="79" t="s">
        <v>164</v>
      </c>
      <c r="H12" s="79" t="s">
        <v>165</v>
      </c>
      <c r="I12" s="79" t="s">
        <v>164</v>
      </c>
      <c r="J12" s="79" t="s">
        <v>165</v>
      </c>
      <c r="K12" s="30"/>
      <c r="L12" s="245" t="s">
        <v>166</v>
      </c>
      <c r="M12" s="246"/>
      <c r="N12" s="246"/>
      <c r="O12" s="247"/>
      <c r="P12" s="81">
        <v>2022</v>
      </c>
      <c r="Q12" s="81">
        <v>2023</v>
      </c>
      <c r="R12" s="81">
        <v>2024</v>
      </c>
      <c r="S12" s="81">
        <v>2025</v>
      </c>
    </row>
    <row r="13" spans="2:19" x14ac:dyDescent="0.3">
      <c r="B13" s="40">
        <v>60002</v>
      </c>
      <c r="C13" s="190"/>
      <c r="D13" s="190"/>
      <c r="E13" s="190"/>
      <c r="F13" s="190"/>
      <c r="G13" s="190"/>
      <c r="H13" s="190"/>
      <c r="I13" s="190"/>
      <c r="J13" s="190"/>
      <c r="K13" s="30"/>
      <c r="L13" s="239" t="s">
        <v>167</v>
      </c>
      <c r="M13" s="240"/>
      <c r="N13" s="240"/>
      <c r="O13" s="241"/>
      <c r="P13" s="190">
        <v>0</v>
      </c>
      <c r="Q13" s="190"/>
      <c r="R13" s="190"/>
      <c r="S13" s="190"/>
    </row>
    <row r="14" spans="2:19" x14ac:dyDescent="0.3">
      <c r="B14" s="40">
        <v>60015</v>
      </c>
      <c r="C14" s="190"/>
      <c r="D14" s="190"/>
      <c r="E14" s="190"/>
      <c r="F14" s="190"/>
      <c r="G14" s="190"/>
      <c r="H14" s="190"/>
      <c r="I14" s="190"/>
      <c r="J14" s="190"/>
      <c r="K14" s="30"/>
      <c r="L14" s="239" t="s">
        <v>168</v>
      </c>
      <c r="M14" s="240"/>
      <c r="N14" s="240"/>
      <c r="O14" s="241"/>
      <c r="P14" s="190">
        <v>0</v>
      </c>
      <c r="Q14" s="190"/>
      <c r="R14" s="190"/>
      <c r="S14" s="190"/>
    </row>
    <row r="15" spans="2:19" x14ac:dyDescent="0.3">
      <c r="B15" s="40">
        <v>60022</v>
      </c>
      <c r="C15" s="190"/>
      <c r="D15" s="190"/>
      <c r="E15" s="190"/>
      <c r="F15" s="190"/>
      <c r="G15" s="190"/>
      <c r="H15" s="190"/>
      <c r="I15" s="190"/>
      <c r="J15" s="190"/>
      <c r="K15" s="30"/>
      <c r="L15" s="239" t="s">
        <v>169</v>
      </c>
      <c r="M15" s="240"/>
      <c r="N15" s="240"/>
      <c r="O15" s="241"/>
      <c r="P15" s="190">
        <v>0</v>
      </c>
      <c r="Q15" s="190"/>
      <c r="R15" s="190"/>
      <c r="S15" s="190"/>
    </row>
    <row r="16" spans="2:19" x14ac:dyDescent="0.3">
      <c r="B16" s="40">
        <v>60030</v>
      </c>
      <c r="C16" s="190"/>
      <c r="D16" s="190"/>
      <c r="E16" s="190"/>
      <c r="F16" s="190"/>
      <c r="G16" s="190"/>
      <c r="H16" s="190"/>
      <c r="I16" s="190"/>
      <c r="J16" s="190"/>
      <c r="K16" s="30"/>
      <c r="L16" s="239" t="s">
        <v>170</v>
      </c>
      <c r="M16" s="240"/>
      <c r="N16" s="240"/>
      <c r="O16" s="241"/>
      <c r="P16" s="190">
        <v>0</v>
      </c>
      <c r="Q16" s="190"/>
      <c r="R16" s="190"/>
      <c r="S16" s="190"/>
    </row>
    <row r="17" spans="2:19" x14ac:dyDescent="0.3">
      <c r="B17" s="40">
        <v>60031</v>
      </c>
      <c r="C17" s="190"/>
      <c r="D17" s="190"/>
      <c r="E17" s="190"/>
      <c r="F17" s="190"/>
      <c r="G17" s="190"/>
      <c r="H17" s="190"/>
      <c r="I17" s="190"/>
      <c r="J17" s="190"/>
      <c r="K17" s="30"/>
      <c r="L17" s="239" t="s">
        <v>171</v>
      </c>
      <c r="M17" s="240"/>
      <c r="N17" s="240"/>
      <c r="O17" s="241"/>
      <c r="P17" s="190">
        <v>0</v>
      </c>
      <c r="Q17" s="190"/>
      <c r="R17" s="190"/>
      <c r="S17" s="190"/>
    </row>
    <row r="18" spans="2:19" x14ac:dyDescent="0.3">
      <c r="B18" s="40">
        <v>60035</v>
      </c>
      <c r="C18" s="191"/>
      <c r="D18" s="190"/>
      <c r="E18" s="191"/>
      <c r="F18" s="190"/>
      <c r="G18" s="191"/>
      <c r="H18" s="190"/>
      <c r="I18" s="191"/>
      <c r="J18" s="190"/>
      <c r="K18" s="30"/>
      <c r="L18" s="239" t="s">
        <v>172</v>
      </c>
      <c r="M18" s="240"/>
      <c r="N18" s="240"/>
      <c r="O18" s="241"/>
      <c r="P18" s="191">
        <v>0</v>
      </c>
      <c r="Q18" s="191"/>
      <c r="R18" s="191"/>
      <c r="S18" s="191"/>
    </row>
    <row r="19" spans="2:19" x14ac:dyDescent="0.3">
      <c r="B19" s="94">
        <v>60037</v>
      </c>
      <c r="C19" s="191"/>
      <c r="D19" s="191"/>
      <c r="E19" s="191"/>
      <c r="F19" s="191"/>
      <c r="G19" s="191"/>
      <c r="H19" s="191"/>
      <c r="I19" s="191"/>
      <c r="J19" s="191"/>
      <c r="K19" s="30"/>
      <c r="L19" s="242" t="s">
        <v>173</v>
      </c>
      <c r="M19" s="243"/>
      <c r="N19" s="243"/>
      <c r="O19" s="244"/>
      <c r="P19" s="191">
        <v>0</v>
      </c>
      <c r="Q19" s="191"/>
      <c r="R19" s="191"/>
      <c r="S19" s="191"/>
    </row>
    <row r="20" spans="2:19" x14ac:dyDescent="0.3">
      <c r="B20" s="94">
        <v>60040</v>
      </c>
      <c r="C20" s="191"/>
      <c r="D20" s="191"/>
      <c r="E20" s="191"/>
      <c r="F20" s="191"/>
      <c r="G20" s="191"/>
      <c r="H20" s="191"/>
      <c r="I20" s="191"/>
      <c r="J20" s="191"/>
      <c r="K20" s="30"/>
      <c r="L20" s="242" t="s">
        <v>174</v>
      </c>
      <c r="M20" s="243"/>
      <c r="N20" s="243"/>
      <c r="O20" s="244"/>
      <c r="P20" s="191">
        <v>0</v>
      </c>
      <c r="Q20" s="191"/>
      <c r="R20" s="191"/>
      <c r="S20" s="191"/>
    </row>
    <row r="21" spans="2:19" x14ac:dyDescent="0.3">
      <c r="B21" s="94">
        <v>60044</v>
      </c>
      <c r="C21" s="191"/>
      <c r="D21" s="191"/>
      <c r="E21" s="191"/>
      <c r="F21" s="191"/>
      <c r="G21" s="191"/>
      <c r="H21" s="191"/>
      <c r="I21" s="191"/>
      <c r="J21" s="191"/>
      <c r="K21" s="30"/>
      <c r="L21" s="103"/>
      <c r="M21" s="103"/>
      <c r="N21" s="44"/>
      <c r="O21" s="44"/>
      <c r="P21" s="30"/>
      <c r="Q21" s="30"/>
      <c r="R21" s="30"/>
      <c r="S21" s="30"/>
    </row>
    <row r="22" spans="2:19" x14ac:dyDescent="0.3">
      <c r="B22" s="94">
        <v>60045</v>
      </c>
      <c r="C22" s="191"/>
      <c r="D22" s="191"/>
      <c r="E22" s="191"/>
      <c r="F22" s="191"/>
      <c r="G22" s="191"/>
      <c r="H22" s="191"/>
      <c r="I22" s="191"/>
      <c r="J22" s="191"/>
      <c r="K22" s="30"/>
      <c r="L22" s="30"/>
      <c r="M22" s="30"/>
      <c r="N22" s="30"/>
      <c r="O22" s="30"/>
      <c r="P22" s="30"/>
      <c r="Q22" s="30"/>
      <c r="R22" s="30"/>
      <c r="S22" s="30"/>
    </row>
    <row r="23" spans="2:19" x14ac:dyDescent="0.3">
      <c r="B23" s="94">
        <v>60046</v>
      </c>
      <c r="C23" s="191"/>
      <c r="D23" s="191"/>
      <c r="E23" s="191"/>
      <c r="F23" s="191"/>
      <c r="G23" s="191"/>
      <c r="H23" s="191"/>
      <c r="I23" s="191"/>
      <c r="J23" s="191"/>
      <c r="K23" s="30"/>
      <c r="L23" s="30"/>
      <c r="M23" s="30"/>
      <c r="N23" s="30"/>
      <c r="O23" s="30"/>
      <c r="P23" s="30"/>
      <c r="Q23" s="30"/>
      <c r="R23" s="30"/>
      <c r="S23" s="30"/>
    </row>
    <row r="24" spans="2:19" x14ac:dyDescent="0.3">
      <c r="B24" s="94">
        <v>60047</v>
      </c>
      <c r="C24" s="191"/>
      <c r="D24" s="191"/>
      <c r="E24" s="191"/>
      <c r="F24" s="191"/>
      <c r="G24" s="191"/>
      <c r="H24" s="191"/>
      <c r="I24" s="191"/>
      <c r="J24" s="191"/>
      <c r="K24" s="30"/>
      <c r="L24" s="30"/>
      <c r="M24" s="30"/>
      <c r="N24" s="30"/>
      <c r="O24" s="30"/>
      <c r="P24" s="30"/>
      <c r="Q24" s="30"/>
      <c r="R24" s="30"/>
      <c r="S24" s="30"/>
    </row>
    <row r="25" spans="2:19" x14ac:dyDescent="0.3">
      <c r="B25" s="94">
        <v>60048</v>
      </c>
      <c r="C25" s="191"/>
      <c r="D25" s="191"/>
      <c r="E25" s="191"/>
      <c r="F25" s="191"/>
      <c r="G25" s="191"/>
      <c r="H25" s="191"/>
      <c r="I25" s="191"/>
      <c r="J25" s="191"/>
      <c r="K25" s="30"/>
      <c r="L25" s="30"/>
      <c r="M25" s="30"/>
      <c r="N25" s="30"/>
      <c r="O25" s="30"/>
      <c r="P25" s="30"/>
      <c r="Q25" s="30"/>
      <c r="R25" s="30"/>
      <c r="S25" s="30"/>
    </row>
    <row r="26" spans="2:19" x14ac:dyDescent="0.3">
      <c r="B26" s="94">
        <v>60060</v>
      </c>
      <c r="C26" s="191"/>
      <c r="D26" s="191"/>
      <c r="E26" s="191"/>
      <c r="F26" s="191"/>
      <c r="G26" s="191"/>
      <c r="H26" s="191"/>
      <c r="I26" s="191"/>
      <c r="J26" s="191"/>
      <c r="K26" s="30"/>
      <c r="L26" s="30"/>
      <c r="M26" s="30"/>
      <c r="N26" s="30"/>
      <c r="O26" s="30"/>
      <c r="P26" s="30"/>
      <c r="Q26" s="30"/>
      <c r="R26" s="30"/>
      <c r="S26" s="30"/>
    </row>
    <row r="27" spans="2:19" x14ac:dyDescent="0.3">
      <c r="B27" s="94">
        <v>60062</v>
      </c>
      <c r="C27" s="191"/>
      <c r="D27" s="191"/>
      <c r="E27" s="191"/>
      <c r="F27" s="191"/>
      <c r="G27" s="191"/>
      <c r="H27" s="191"/>
      <c r="I27" s="191"/>
      <c r="J27" s="191"/>
      <c r="K27" s="30"/>
      <c r="L27" s="30"/>
      <c r="M27" s="30"/>
      <c r="N27" s="30"/>
      <c r="O27" s="30"/>
      <c r="P27" s="30"/>
      <c r="Q27" s="30"/>
      <c r="R27" s="30"/>
      <c r="S27" s="30"/>
    </row>
    <row r="28" spans="2:19" x14ac:dyDescent="0.3">
      <c r="B28" s="94">
        <v>60064</v>
      </c>
      <c r="C28" s="191"/>
      <c r="D28" s="191"/>
      <c r="E28" s="191"/>
      <c r="F28" s="191"/>
      <c r="G28" s="191"/>
      <c r="H28" s="191"/>
      <c r="I28" s="191"/>
      <c r="J28" s="191"/>
      <c r="K28" s="30"/>
      <c r="L28" s="30"/>
      <c r="M28" s="30"/>
      <c r="N28" s="30"/>
      <c r="O28" s="30"/>
      <c r="P28" s="30"/>
      <c r="Q28" s="30"/>
      <c r="R28" s="30"/>
      <c r="S28" s="30"/>
    </row>
    <row r="29" spans="2:19" x14ac:dyDescent="0.3">
      <c r="B29" s="94">
        <v>60069</v>
      </c>
      <c r="C29" s="191"/>
      <c r="D29" s="191"/>
      <c r="E29" s="191"/>
      <c r="F29" s="191"/>
      <c r="G29" s="191"/>
      <c r="H29" s="191"/>
      <c r="I29" s="191"/>
      <c r="J29" s="191"/>
      <c r="K29" s="30"/>
      <c r="L29" s="30"/>
      <c r="M29" s="30"/>
      <c r="N29" s="30"/>
      <c r="O29" s="30"/>
      <c r="P29" s="30"/>
      <c r="Q29" s="30"/>
      <c r="R29" s="30"/>
      <c r="S29" s="30"/>
    </row>
    <row r="30" spans="2:19" x14ac:dyDescent="0.3">
      <c r="B30" s="94">
        <v>60075</v>
      </c>
      <c r="C30" s="191"/>
      <c r="D30" s="191"/>
      <c r="E30" s="191"/>
      <c r="F30" s="191"/>
      <c r="G30" s="191"/>
      <c r="H30" s="191"/>
      <c r="I30" s="191"/>
      <c r="J30" s="191"/>
      <c r="K30" s="30"/>
      <c r="L30" s="30"/>
      <c r="M30" s="30"/>
      <c r="N30" s="30"/>
      <c r="O30" s="30"/>
      <c r="P30" s="30"/>
      <c r="Q30" s="30"/>
      <c r="R30" s="30"/>
      <c r="S30" s="30"/>
    </row>
    <row r="31" spans="2:19" x14ac:dyDescent="0.3">
      <c r="B31" s="94">
        <v>60079</v>
      </c>
      <c r="C31" s="191"/>
      <c r="D31" s="191"/>
      <c r="E31" s="191"/>
      <c r="F31" s="191"/>
      <c r="G31" s="191"/>
      <c r="H31" s="191"/>
      <c r="I31" s="191"/>
      <c r="J31" s="191"/>
      <c r="K31" s="30"/>
      <c r="L31" s="30"/>
      <c r="M31" s="30"/>
      <c r="N31" s="30"/>
      <c r="O31" s="30"/>
      <c r="P31" s="30"/>
      <c r="Q31" s="30"/>
      <c r="R31" s="30"/>
      <c r="S31" s="30"/>
    </row>
    <row r="32" spans="2:19" x14ac:dyDescent="0.3">
      <c r="B32" s="94">
        <v>60083</v>
      </c>
      <c r="C32" s="191"/>
      <c r="D32" s="191"/>
      <c r="E32" s="191"/>
      <c r="F32" s="191"/>
      <c r="G32" s="191"/>
      <c r="H32" s="191"/>
      <c r="I32" s="191"/>
      <c r="J32" s="191"/>
      <c r="K32" s="30"/>
      <c r="L32" s="30"/>
      <c r="M32" s="30"/>
      <c r="N32" s="30"/>
      <c r="O32" s="30"/>
      <c r="P32" s="30"/>
      <c r="Q32" s="30"/>
      <c r="R32" s="30"/>
      <c r="S32" s="30"/>
    </row>
    <row r="33" spans="2:19" x14ac:dyDescent="0.3">
      <c r="B33" s="94">
        <v>60085</v>
      </c>
      <c r="C33" s="191">
        <v>2</v>
      </c>
      <c r="D33" s="191">
        <v>10</v>
      </c>
      <c r="E33" s="191"/>
      <c r="F33" s="191"/>
      <c r="G33" s="191"/>
      <c r="H33" s="191"/>
      <c r="I33" s="191"/>
      <c r="J33" s="191"/>
      <c r="K33" s="30"/>
      <c r="L33" s="30"/>
      <c r="M33" s="30"/>
      <c r="N33" s="30"/>
      <c r="O33" s="30"/>
      <c r="P33" s="30"/>
      <c r="Q33" s="30"/>
      <c r="R33" s="30"/>
      <c r="S33" s="30"/>
    </row>
    <row r="34" spans="2:19" x14ac:dyDescent="0.3">
      <c r="B34" s="94">
        <v>60087</v>
      </c>
      <c r="C34" s="191"/>
      <c r="D34" s="191"/>
      <c r="E34" s="191"/>
      <c r="F34" s="191"/>
      <c r="G34" s="191"/>
      <c r="H34" s="191"/>
      <c r="I34" s="191"/>
      <c r="J34" s="191"/>
      <c r="K34" s="30"/>
      <c r="L34" s="30"/>
      <c r="M34" s="30"/>
      <c r="N34" s="30"/>
      <c r="O34" s="30"/>
      <c r="P34" s="30"/>
      <c r="Q34" s="30"/>
      <c r="R34" s="30"/>
      <c r="S34" s="30"/>
    </row>
    <row r="35" spans="2:19" x14ac:dyDescent="0.3">
      <c r="B35" s="94">
        <v>60089</v>
      </c>
      <c r="C35" s="191"/>
      <c r="D35" s="191"/>
      <c r="E35" s="191"/>
      <c r="F35" s="191"/>
      <c r="G35" s="191"/>
      <c r="H35" s="191"/>
      <c r="I35" s="191"/>
      <c r="J35" s="191"/>
      <c r="K35" s="30"/>
      <c r="L35" s="30"/>
      <c r="M35" s="30"/>
      <c r="N35" s="30"/>
      <c r="O35" s="30"/>
      <c r="P35" s="30"/>
      <c r="Q35" s="30"/>
      <c r="R35" s="30"/>
      <c r="S35" s="30"/>
    </row>
    <row r="36" spans="2:19" x14ac:dyDescent="0.3">
      <c r="B36" s="94">
        <v>60093</v>
      </c>
      <c r="C36" s="191"/>
      <c r="D36" s="191"/>
      <c r="E36" s="191"/>
      <c r="F36" s="191"/>
      <c r="G36" s="191"/>
      <c r="H36" s="191"/>
      <c r="I36" s="191"/>
      <c r="J36" s="191"/>
      <c r="K36" s="30"/>
      <c r="L36" s="30"/>
      <c r="M36" s="30"/>
      <c r="N36" s="30"/>
      <c r="O36" s="30"/>
      <c r="P36" s="30"/>
      <c r="Q36" s="30"/>
      <c r="R36" s="30"/>
      <c r="S36" s="30"/>
    </row>
    <row r="37" spans="2:19" x14ac:dyDescent="0.3">
      <c r="B37" s="94">
        <v>60096</v>
      </c>
      <c r="C37" s="191"/>
      <c r="D37" s="191"/>
      <c r="E37" s="191"/>
      <c r="F37" s="191"/>
      <c r="G37" s="191"/>
      <c r="H37" s="191"/>
      <c r="I37" s="191"/>
      <c r="J37" s="191"/>
      <c r="K37" s="30"/>
      <c r="L37" s="30"/>
      <c r="M37" s="30"/>
      <c r="N37" s="30"/>
      <c r="O37" s="30"/>
      <c r="P37" s="30"/>
      <c r="Q37" s="30"/>
      <c r="R37" s="30"/>
      <c r="S37" s="30"/>
    </row>
    <row r="38" spans="2:19" x14ac:dyDescent="0.3">
      <c r="B38" s="94">
        <v>60099</v>
      </c>
      <c r="C38" s="191"/>
      <c r="D38" s="191"/>
      <c r="E38" s="191"/>
      <c r="F38" s="191"/>
      <c r="G38" s="191"/>
      <c r="H38" s="191"/>
      <c r="I38" s="191"/>
      <c r="J38" s="191"/>
      <c r="K38" s="30"/>
      <c r="L38" s="30"/>
      <c r="M38" s="30"/>
      <c r="N38" s="30"/>
      <c r="O38" s="30"/>
      <c r="P38" s="30"/>
      <c r="Q38" s="30"/>
      <c r="R38" s="30"/>
      <c r="S38" s="30"/>
    </row>
  </sheetData>
  <mergeCells count="15">
    <mergeCell ref="B5:K7"/>
    <mergeCell ref="B8:K8"/>
    <mergeCell ref="C11:D11"/>
    <mergeCell ref="E11:F11"/>
    <mergeCell ref="G11:H11"/>
    <mergeCell ref="I11:J11"/>
    <mergeCell ref="L18:O18"/>
    <mergeCell ref="L19:O19"/>
    <mergeCell ref="L20:O20"/>
    <mergeCell ref="L12:O12"/>
    <mergeCell ref="L13:O13"/>
    <mergeCell ref="L14:O14"/>
    <mergeCell ref="L15:O15"/>
    <mergeCell ref="L16:O16"/>
    <mergeCell ref="L17:O17"/>
  </mergeCells>
  <pageMargins left="0.7" right="0.7" top="0.75" bottom="0.75" header="0.3" footer="0.3"/>
  <pageSetup scale="55" orientation="landscape"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71A79C785230549BC0F65448038A532" ma:contentTypeVersion="1" ma:contentTypeDescription="Create a new document." ma:contentTypeScope="" ma:versionID="f9dac921ca44c912c1c013149524620c">
  <xsd:schema xmlns:xsd="http://www.w3.org/2001/XMLSchema" xmlns:xs="http://www.w3.org/2001/XMLSchema" xmlns:p="http://schemas.microsoft.com/office/2006/metadata/properties" xmlns:ns2="da57dbde-6dd3-4e1f-81a9-bf8187c43d57" targetNamespace="http://schemas.microsoft.com/office/2006/metadata/properties" ma:root="true" ma:fieldsID="26f1631b7111e74b1941a1e651ade12e" ns2:_="">
    <xsd:import namespace="da57dbde-6dd3-4e1f-81a9-bf8187c43d57"/>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57dbde-6dd3-4e1f-81a9-bf8187c43d5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A49CE3A-26ED-41A4-9C42-848B7E067A84}">
  <ds:schemaRefs>
    <ds:schemaRef ds:uri="http://schemas.microsoft.com/sharepoint/v3/contenttype/forms"/>
  </ds:schemaRefs>
</ds:datastoreItem>
</file>

<file path=customXml/itemProps2.xml><?xml version="1.0" encoding="utf-8"?>
<ds:datastoreItem xmlns:ds="http://schemas.openxmlformats.org/officeDocument/2006/customXml" ds:itemID="{E4B094AC-6AF7-48A1-912D-DE2D5E2317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57dbde-6dd3-4e1f-81a9-bf8187c43d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A7CD1E2-8A36-46EA-884B-CB0CFD6A02A8}">
  <ds:schemaRefs>
    <ds:schemaRef ds:uri="http://schemas.microsoft.com/office/infopath/2007/PartnerControls"/>
    <ds:schemaRef ds:uri="http://purl.org/dc/elements/1.1/"/>
    <ds:schemaRef ds:uri="http://schemas.openxmlformats.org/package/2006/metadata/core-properties"/>
    <ds:schemaRef ds:uri="http://schemas.microsoft.com/office/2006/documentManagement/types"/>
    <ds:schemaRef ds:uri="http://schemas.microsoft.com/sharepoint/v3"/>
    <ds:schemaRef ds:uri="http://schemas.microsoft.com/office/2006/metadata/properties"/>
    <ds:schemaRef ds:uri="http://www.w3.org/XML/1998/namespace"/>
    <ds:schemaRef ds:uri="16ee2607-0efc-40d3-a690-b2770d6a8267"/>
    <ds:schemaRef ds:uri="http://purl.org/dc/dcmitype/"/>
    <ds:schemaRef ds:uri="b9f302bb-887f-4985-9b7b-bb8d76ba7726"/>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1-NSG</vt:lpstr>
      <vt:lpstr>2-NSG</vt:lpstr>
      <vt:lpstr>3- NSG</vt:lpstr>
      <vt:lpstr>4- Other NSG</vt:lpstr>
      <vt:lpstr>6 - Historical Costs NSG</vt:lpstr>
      <vt:lpstr>7 - Historical IQ MF Partcptn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Selena Worster Walde</dc:creator>
  <cp:lastModifiedBy>CJ Consulting</cp:lastModifiedBy>
  <dcterms:created xsi:type="dcterms:W3CDTF">2022-04-29T20:13:26Z</dcterms:created>
  <dcterms:modified xsi:type="dcterms:W3CDTF">2022-06-17T15:37:58Z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0x010100871A79C785230549BC0F65448038A532</vt:lpwstr>
  </property>
</Properties>
</file>