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Ameren IL TRC Reports/"/>
    </mc:Choice>
  </mc:AlternateContent>
  <xr:revisionPtr revIDLastSave="0" documentId="8_{1B7AEDEA-B94F-4061-B60D-B3E7D1C30D0E}" xr6:coauthVersionLast="47" xr6:coauthVersionMax="47" xr10:uidLastSave="{00000000-0000-0000-0000-000000000000}"/>
  <bookViews>
    <workbookView xWindow="-110" yWindow="-110" windowWidth="19420" windowHeight="10420" xr2:uid="{BF34739E-0735-4457-83B9-6F3D4BC56FB5}"/>
  </bookViews>
  <sheets>
    <sheet name="File Info" sheetId="1" r:id="rId1"/>
    <sheet name="SAG Summary - EE Portfolio" sheetId="3" r:id="rId2"/>
    <sheet name="SAG Summary - Voltage Opt.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4" i="3" l="1"/>
  <c r="AB34" i="3"/>
  <c r="AA34" i="3"/>
  <c r="AD34" i="3" s="1"/>
  <c r="X34" i="3"/>
  <c r="W34" i="3"/>
  <c r="V34" i="3"/>
  <c r="Y34" i="3" s="1"/>
  <c r="S34" i="3"/>
  <c r="R34" i="3"/>
  <c r="Q34" i="3"/>
  <c r="T34" i="3" s="1"/>
  <c r="P34" i="3"/>
  <c r="O34" i="3"/>
  <c r="N34" i="3"/>
  <c r="M34" i="3"/>
  <c r="L34" i="3"/>
  <c r="K34" i="3"/>
  <c r="C34" i="3"/>
  <c r="D34" i="3"/>
  <c r="E34" i="3"/>
  <c r="F34" i="3"/>
  <c r="G34" i="3"/>
  <c r="H34" i="3"/>
  <c r="I34" i="3"/>
  <c r="B34" i="3"/>
  <c r="U3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Sellner</author>
  </authors>
  <commentList>
    <comment ref="O2" authorId="0" shapeId="0" xr:uid="{68E3E5AF-5BE3-48E6-9C75-85D6EFC62C35}">
      <text>
        <r>
          <rPr>
            <b/>
            <sz val="9"/>
            <color indexed="81"/>
            <rFont val="Tahoma"/>
            <charset val="1"/>
          </rPr>
          <t>Tyler Sellner:</t>
        </r>
        <r>
          <rPr>
            <sz val="9"/>
            <color indexed="81"/>
            <rFont val="Tahoma"/>
            <charset val="1"/>
          </rPr>
          <t xml:space="preserve">
Per ICC guidance to ComEd, ongoing O&amp;M costs are categorized as incremental costs.</t>
        </r>
      </text>
    </comment>
    <comment ref="AB4" authorId="0" shapeId="0" xr:uid="{BCF874D1-5758-4DD4-BA0C-190BFACD37D2}">
      <text>
        <r>
          <rPr>
            <b/>
            <sz val="9"/>
            <color indexed="81"/>
            <rFont val="Tahoma"/>
            <charset val="1"/>
          </rPr>
          <t>Tyler Sellner:</t>
        </r>
        <r>
          <rPr>
            <sz val="9"/>
            <color indexed="81"/>
            <rFont val="Tahoma"/>
            <charset val="1"/>
          </rPr>
          <t xml:space="preserve">
For VO, we include incremental costs in the PAC test since these costs are borne by the utility.</t>
        </r>
      </text>
    </comment>
  </commentList>
</comments>
</file>

<file path=xl/sharedStrings.xml><?xml version="1.0" encoding="utf-8"?>
<sst xmlns="http://schemas.openxmlformats.org/spreadsheetml/2006/main" count="184" uniqueCount="103">
  <si>
    <t>File Information</t>
  </si>
  <si>
    <t>File Name</t>
  </si>
  <si>
    <t>Author</t>
  </si>
  <si>
    <t>Tyler Sellner, Jayden Wilson, and Zach Ross (Opinion Dynamics)</t>
  </si>
  <si>
    <t>Purpose</t>
  </si>
  <si>
    <t>Date Created</t>
  </si>
  <si>
    <t>Last Updated</t>
  </si>
  <si>
    <t>Sheet Name</t>
  </si>
  <si>
    <t>Description</t>
  </si>
  <si>
    <t>File Info</t>
  </si>
  <si>
    <t>This tab</t>
  </si>
  <si>
    <t>SAG Summary - EE Portfolio</t>
  </si>
  <si>
    <t>SAG Summary - Voltage Opt.</t>
  </si>
  <si>
    <t>Program</t>
  </si>
  <si>
    <t>Benefits</t>
  </si>
  <si>
    <t>Costs</t>
  </si>
  <si>
    <t>IL Total Resource Cost (TRC) Test - with Societal NEIs</t>
  </si>
  <si>
    <t>IL Total Resource Cost (TRC) Test - without Societal NEIs</t>
  </si>
  <si>
    <r>
      <t xml:space="preserve">Utility Cost Test/Program Administrator Cost (PAC) Test, </t>
    </r>
    <r>
      <rPr>
        <i/>
        <sz val="10"/>
        <color theme="0"/>
        <rFont val="Franklin Gothic Medium"/>
        <family val="2"/>
      </rPr>
      <t>Dual Fuel Utility</t>
    </r>
  </si>
  <si>
    <t>Avoided Electric Production</t>
  </si>
  <si>
    <t>Avoided Electric Capacity</t>
  </si>
  <si>
    <t>Avoided Gas Production</t>
  </si>
  <si>
    <t>Avoided Water Costs</t>
  </si>
  <si>
    <t>Avoided T&amp;D Costs</t>
  </si>
  <si>
    <t>Avoided O&amp;M Costs</t>
  </si>
  <si>
    <t>Societal NEIs</t>
  </si>
  <si>
    <t>Avoided GHG Emissions</t>
  </si>
  <si>
    <t>Non-Incentive Costs (Electric)</t>
  </si>
  <si>
    <t>Non-Incentive Costs (Gas)</t>
  </si>
  <si>
    <t>Incentive Costs (Electric)</t>
  </si>
  <si>
    <t>Incentive Costs (Gas)</t>
  </si>
  <si>
    <t>Incremental Costs (Net)</t>
  </si>
  <si>
    <t>IL TRC Benefits</t>
  </si>
  <si>
    <t>IL TRC Costs</t>
  </si>
  <si>
    <t>IL TRC Test Net Benefits</t>
  </si>
  <si>
    <t>IL TRC Test Ratio</t>
  </si>
  <si>
    <t>PAC Benefits</t>
  </si>
  <si>
    <t>PAC Costs</t>
  </si>
  <si>
    <t>PAC Test Net Benefits</t>
  </si>
  <si>
    <t>PAC Test Ratio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</si>
  <si>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</si>
  <si>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</si>
  <si>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</si>
  <si>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</si>
  <si>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</si>
  <si>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</si>
  <si>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</si>
  <si>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</si>
  <si>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</si>
  <si>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</si>
  <si>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</si>
  <si>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</si>
  <si>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</si>
  <si>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</si>
  <si>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 =(b+c+d+e+f+g+h+i)</t>
  </si>
  <si>
    <t>(p) =(j+k+n)</t>
  </si>
  <si>
    <t>(q)=(o-p)</t>
  </si>
  <si>
    <t>(r)=(o/p)</t>
  </si>
  <si>
    <t>(u)=(s-t)</t>
  </si>
  <si>
    <t>(v)=(s/t)</t>
  </si>
  <si>
    <t>(w) =(b+c+d+f)</t>
  </si>
  <si>
    <t>(x) =(j+k+l+m)</t>
  </si>
  <si>
    <t>(y)=(w-x)</t>
  </si>
  <si>
    <t>(z)=(w/x)</t>
  </si>
  <si>
    <t>Residential Program</t>
  </si>
  <si>
    <t>Retail Products</t>
  </si>
  <si>
    <t>Income Qualified - Retail Products</t>
  </si>
  <si>
    <t>Income Qualified - Single Family</t>
  </si>
  <si>
    <t>Income Qualified - CAA</t>
  </si>
  <si>
    <t>Income Qualified - Multifamily</t>
  </si>
  <si>
    <t>Income Qualified - Smart Savers</t>
  </si>
  <si>
    <t>Public Housing</t>
  </si>
  <si>
    <t>Multifamily</t>
  </si>
  <si>
    <t>Heating &amp; Cooling</t>
  </si>
  <si>
    <t>Appliance Recycling</t>
  </si>
  <si>
    <t>School Kits</t>
  </si>
  <si>
    <t>Income Qualified - Community Kits</t>
  </si>
  <si>
    <t>NPSO</t>
  </si>
  <si>
    <t>N/A</t>
  </si>
  <si>
    <t>Business Program</t>
  </si>
  <si>
    <t>Standard</t>
  </si>
  <si>
    <t>Custom</t>
  </si>
  <si>
    <t>Retro-Commissioning</t>
  </si>
  <si>
    <t>Streetlighting</t>
  </si>
  <si>
    <t>BOC</t>
  </si>
  <si>
    <t>Portfolio Costs</t>
  </si>
  <si>
    <t>BED</t>
  </si>
  <si>
    <t>EM&amp;V</t>
  </si>
  <si>
    <t>Marketing &amp; Education</t>
  </si>
  <si>
    <t>Administrative Expenses</t>
  </si>
  <si>
    <t>Program Implementation</t>
  </si>
  <si>
    <t>Voltage Optimization</t>
  </si>
  <si>
    <t>2021 Ameren Illinois Company (AIC) Portfolio Cost-Effectiveness Results</t>
  </si>
  <si>
    <t>Cost-effectiveness results (including Illinois TRC and PAC/UCT) for the 2021 AIC portfolio (using hybrid Plan 5/Plan 6 avoided costs)</t>
  </si>
  <si>
    <t>SAG Summary spreadsheet for 2021 AIC EE Portfolio cost-effectiveness results (does not include Voltage Optimization)</t>
  </si>
  <si>
    <t>SAG Summary spreadsheet for 2021 AIC Voltage Optimization Program cost-effectiveness results</t>
  </si>
  <si>
    <t>Home Efficiency</t>
  </si>
  <si>
    <t>Efficient Choice Tool</t>
  </si>
  <si>
    <t>Market Transformation</t>
  </si>
  <si>
    <t>AIC 2021 Portfolio</t>
  </si>
  <si>
    <t>AIC 2021 Portfolio (Income-Qualified Excluded)</t>
  </si>
  <si>
    <t>(s) =(b+c+d+e+f+g+i)</t>
  </si>
  <si>
    <t>(t) =(j+k+n)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</si>
</sst>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0"/>
      <name val="Franklin Gothic Medium"/>
      <family val="2"/>
    </font>
    <font>
      <sz val="10"/>
      <color rgb="FF000000"/>
      <name val="Franklin Gothic Book"/>
      <family val="2"/>
    </font>
    <font>
      <b/>
      <sz val="10"/>
      <color rgb="FF000000"/>
      <name val="Franklin Gothic Book"/>
      <family val="2"/>
    </font>
    <font>
      <i/>
      <sz val="10"/>
      <color theme="0"/>
      <name val="Franklin Gothic Medium"/>
      <family val="2"/>
    </font>
    <font>
      <i/>
      <sz val="10"/>
      <name val="Franklin Gothic Medium"/>
      <family val="2"/>
    </font>
    <font>
      <i/>
      <sz val="10"/>
      <color rgb="FF000000"/>
      <name val="Franklin Gothic Book"/>
      <family val="2"/>
    </font>
    <font>
      <b/>
      <i/>
      <sz val="10"/>
      <color rgb="FF000000"/>
      <name val="Franklin Gothic Book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5357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rgb="FF4D4D4F"/>
      </left>
      <right/>
      <top style="thin">
        <color rgb="FF4D4D4F"/>
      </top>
      <bottom/>
      <diagonal/>
    </border>
    <border>
      <left/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/>
      <top style="thin">
        <color rgb="FF4D4D4F"/>
      </top>
      <bottom style="thin">
        <color rgb="FF4D4D4F"/>
      </bottom>
      <diagonal/>
    </border>
    <border>
      <left/>
      <right/>
      <top style="thin">
        <color rgb="FF4D4D4F"/>
      </top>
      <bottom style="thin">
        <color rgb="FF4D4D4F"/>
      </bottom>
      <diagonal/>
    </border>
    <border>
      <left/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/>
      <diagonal/>
    </border>
    <border>
      <left style="thin">
        <color rgb="FF4D4D4F"/>
      </left>
      <right/>
      <top/>
      <bottom style="thin">
        <color rgb="FF4D4D4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D4D4F"/>
      </left>
      <right style="thin">
        <color rgb="FF4D4D4F"/>
      </right>
      <top style="medium">
        <color rgb="FF4D4D4F"/>
      </top>
      <bottom style="thin">
        <color rgb="FF4D4D4F"/>
      </bottom>
      <diagonal/>
    </border>
    <border>
      <left style="thin">
        <color rgb="FF4D4D4F"/>
      </left>
      <right/>
      <top/>
      <bottom/>
      <diagonal/>
    </border>
    <border>
      <left/>
      <right style="thin">
        <color rgb="FF4D4D4F"/>
      </right>
      <top style="medium">
        <color rgb="FF4D4D4F"/>
      </top>
      <bottom style="thin">
        <color rgb="FF4D4D4F"/>
      </bottom>
      <diagonal/>
    </border>
    <border>
      <left/>
      <right style="thin">
        <color rgb="FF4D4D4F"/>
      </right>
      <top/>
      <bottom style="thin">
        <color rgb="FF4D4D4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0" fontId="0" fillId="2" borderId="0" xfId="0" applyFill="1"/>
    <xf numFmtId="0" fontId="2" fillId="2" borderId="0" xfId="2" applyFill="1"/>
    <xf numFmtId="0" fontId="4" fillId="2" borderId="3" xfId="3" applyFont="1" applyFill="1" applyBorder="1"/>
    <xf numFmtId="14" fontId="4" fillId="2" borderId="3" xfId="3" applyNumberFormat="1" applyFont="1" applyFill="1" applyBorder="1" applyAlignment="1">
      <alignment horizontal="left"/>
    </xf>
    <xf numFmtId="0" fontId="3" fillId="3" borderId="4" xfId="3" applyFont="1" applyFill="1" applyBorder="1" applyAlignment="1">
      <alignment horizontal="left" wrapText="1"/>
    </xf>
    <xf numFmtId="0" fontId="4" fillId="2" borderId="4" xfId="3" applyFont="1" applyFill="1" applyBorder="1"/>
    <xf numFmtId="0" fontId="4" fillId="2" borderId="3" xfId="2" applyFont="1" applyFill="1" applyBorder="1"/>
    <xf numFmtId="0" fontId="5" fillId="5" borderId="4" xfId="0" applyFont="1" applyFill="1" applyBorder="1"/>
    <xf numFmtId="0" fontId="5" fillId="5" borderId="1" xfId="0" applyFont="1" applyFill="1" applyBorder="1"/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5" borderId="9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4" fillId="0" borderId="3" xfId="0" applyFont="1" applyBorder="1"/>
    <xf numFmtId="164" fontId="4" fillId="0" borderId="3" xfId="1" applyNumberFormat="1" applyFont="1" applyBorder="1"/>
    <xf numFmtId="2" fontId="4" fillId="0" borderId="3" xfId="0" applyNumberFormat="1" applyFont="1" applyBorder="1"/>
    <xf numFmtId="164" fontId="4" fillId="0" borderId="8" xfId="1" applyNumberFormat="1" applyFont="1" applyBorder="1"/>
    <xf numFmtId="2" fontId="4" fillId="0" borderId="8" xfId="0" applyNumberFormat="1" applyFont="1" applyBorder="1"/>
    <xf numFmtId="0" fontId="8" fillId="0" borderId="3" xfId="0" applyFont="1" applyBorder="1" applyAlignment="1">
      <alignment horizontal="left" indent="1"/>
    </xf>
    <xf numFmtId="164" fontId="8" fillId="0" borderId="3" xfId="1" applyNumberFormat="1" applyFont="1" applyBorder="1"/>
    <xf numFmtId="0" fontId="9" fillId="5" borderId="9" xfId="0" applyFont="1" applyFill="1" applyBorder="1"/>
    <xf numFmtId="2" fontId="8" fillId="0" borderId="3" xfId="0" applyNumberFormat="1" applyFont="1" applyBorder="1"/>
    <xf numFmtId="164" fontId="8" fillId="0" borderId="8" xfId="1" applyNumberFormat="1" applyFont="1" applyBorder="1"/>
    <xf numFmtId="2" fontId="8" fillId="0" borderId="8" xfId="0" applyNumberFormat="1" applyFont="1" applyBorder="1"/>
    <xf numFmtId="0" fontId="8" fillId="0" borderId="4" xfId="0" applyFont="1" applyBorder="1" applyAlignment="1">
      <alignment horizontal="left" indent="1"/>
    </xf>
    <xf numFmtId="164" fontId="8" fillId="0" borderId="4" xfId="1" applyNumberFormat="1" applyFont="1" applyBorder="1"/>
    <xf numFmtId="2" fontId="8" fillId="0" borderId="4" xfId="0" applyNumberFormat="1" applyFont="1" applyBorder="1"/>
    <xf numFmtId="164" fontId="8" fillId="0" borderId="10" xfId="1" applyNumberFormat="1" applyFont="1" applyBorder="1"/>
    <xf numFmtId="2" fontId="8" fillId="0" borderId="11" xfId="0" applyNumberFormat="1" applyFont="1" applyBorder="1"/>
    <xf numFmtId="2" fontId="8" fillId="0" borderId="9" xfId="0" applyNumberFormat="1" applyFont="1" applyBorder="1"/>
    <xf numFmtId="2" fontId="8" fillId="0" borderId="3" xfId="0" applyNumberFormat="1" applyFont="1" applyBorder="1" applyAlignment="1">
      <alignment horizontal="right"/>
    </xf>
    <xf numFmtId="164" fontId="8" fillId="0" borderId="9" xfId="1" applyNumberFormat="1" applyFont="1" applyBorder="1"/>
    <xf numFmtId="2" fontId="8" fillId="0" borderId="8" xfId="0" applyNumberFormat="1" applyFont="1" applyBorder="1" applyAlignment="1">
      <alignment horizontal="right"/>
    </xf>
    <xf numFmtId="0" fontId="4" fillId="0" borderId="12" xfId="0" applyFont="1" applyBorder="1"/>
    <xf numFmtId="164" fontId="4" fillId="0" borderId="12" xfId="1" applyNumberFormat="1" applyFont="1" applyBorder="1"/>
    <xf numFmtId="2" fontId="4" fillId="0" borderId="12" xfId="0" applyNumberFormat="1" applyFont="1" applyBorder="1"/>
    <xf numFmtId="164" fontId="8" fillId="0" borderId="13" xfId="1" applyNumberFormat="1" applyFont="1" applyBorder="1"/>
    <xf numFmtId="164" fontId="8" fillId="0" borderId="4" xfId="1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right"/>
    </xf>
    <xf numFmtId="0" fontId="5" fillId="0" borderId="12" xfId="0" applyFont="1" applyBorder="1"/>
    <xf numFmtId="0" fontId="5" fillId="5" borderId="8" xfId="0" applyFont="1" applyFill="1" applyBorder="1"/>
    <xf numFmtId="2" fontId="5" fillId="0" borderId="12" xfId="0" applyNumberFormat="1" applyFont="1" applyBorder="1"/>
    <xf numFmtId="0" fontId="7" fillId="6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0" xfId="0" applyBorder="1"/>
    <xf numFmtId="164" fontId="4" fillId="0" borderId="4" xfId="1" applyNumberFormat="1" applyFont="1" applyBorder="1"/>
    <xf numFmtId="164" fontId="4" fillId="0" borderId="5" xfId="1" applyNumberFormat="1" applyFont="1" applyBorder="1"/>
    <xf numFmtId="2" fontId="8" fillId="0" borderId="15" xfId="0" applyNumberFormat="1" applyFont="1" applyBorder="1"/>
    <xf numFmtId="164" fontId="8" fillId="0" borderId="11" xfId="1" applyNumberFormat="1" applyFont="1" applyBorder="1"/>
    <xf numFmtId="164" fontId="8" fillId="0" borderId="5" xfId="1" applyNumberFormat="1" applyFont="1" applyBorder="1"/>
    <xf numFmtId="164" fontId="8" fillId="0" borderId="7" xfId="1" applyNumberFormat="1" applyFont="1" applyBorder="1"/>
    <xf numFmtId="164" fontId="8" fillId="0" borderId="6" xfId="1" applyNumberFormat="1" applyFont="1" applyBorder="1"/>
    <xf numFmtId="165" fontId="5" fillId="0" borderId="12" xfId="1" applyNumberFormat="1" applyFont="1" applyBorder="1"/>
    <xf numFmtId="165" fontId="5" fillId="0" borderId="14" xfId="1" applyNumberFormat="1" applyFont="1" applyBorder="1"/>
    <xf numFmtId="0" fontId="3" fillId="3" borderId="1" xfId="3" applyFont="1" applyFill="1" applyBorder="1" applyAlignment="1">
      <alignment horizontal="left" wrapText="1"/>
    </xf>
    <xf numFmtId="0" fontId="3" fillId="3" borderId="2" xfId="3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10" xfId="3" xr:uid="{451A73AC-9845-40DF-9D12-6079F8E6FF35}"/>
    <cellStyle name="Normal 4" xfId="2" xr:uid="{2D3CD07A-F1AB-4A39-BE58-26B36ADCEE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85724</xdr:colOff>
      <xdr:row>0</xdr:row>
      <xdr:rowOff>142874</xdr:rowOff>
    </xdr:from>
    <xdr:ext cx="2946382" cy="914400"/>
    <xdr:pic>
      <xdr:nvPicPr>
        <xdr:cNvPr id="2" name="Picture 1" descr="http://odc-web:85/Marketing/Branding/Logo%20cropped_web.jpg">
          <a:extLst>
            <a:ext uri="{FF2B5EF4-FFF2-40B4-BE49-F238E27FC236}">
              <a16:creationId xmlns:a16="http://schemas.microsoft.com/office/drawing/2014/main" id="{BEA10842-E044-4774-A86A-18F8D5B3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142874"/>
          <a:ext cx="2946382" cy="9144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pinion Dynamics">
  <a:themeElements>
    <a:clrScheme name="Primary Corporate Colors">
      <a:dk1>
        <a:srgbClr val="54575A"/>
      </a:dk1>
      <a:lt1>
        <a:srgbClr val="FFFFFF"/>
      </a:lt1>
      <a:dk2>
        <a:srgbClr val="002856"/>
      </a:dk2>
      <a:lt2>
        <a:srgbClr val="FFFFFF"/>
      </a:lt2>
      <a:accent1>
        <a:srgbClr val="002856"/>
      </a:accent1>
      <a:accent2>
        <a:srgbClr val="00A0DF"/>
      </a:accent2>
      <a:accent3>
        <a:srgbClr val="54575A"/>
      </a:accent3>
      <a:accent4>
        <a:srgbClr val="003DA6"/>
      </a:accent4>
      <a:accent5>
        <a:srgbClr val="5EB3E4"/>
      </a:accent5>
      <a:accent6>
        <a:srgbClr val="6F7271"/>
      </a:accent6>
      <a:hlink>
        <a:srgbClr val="0069B6"/>
      </a:hlink>
      <a:folHlink>
        <a:srgbClr val="64B3E8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23E9-CB76-4BF8-B401-0B335B20C6D0}">
  <sheetPr>
    <tabColor theme="4"/>
  </sheetPr>
  <dimension ref="A1:B17"/>
  <sheetViews>
    <sheetView tabSelected="1" workbookViewId="0">
      <selection activeCell="F12" sqref="F12"/>
    </sheetView>
  </sheetViews>
  <sheetFormatPr defaultColWidth="9.1796875" defaultRowHeight="14.5" x14ac:dyDescent="0.35"/>
  <cols>
    <col min="1" max="1" width="23.1796875" style="1" bestFit="1" customWidth="1"/>
    <col min="2" max="2" width="107.1796875" style="1" bestFit="1" customWidth="1"/>
    <col min="3" max="16384" width="9.1796875" style="1"/>
  </cols>
  <sheetData>
    <row r="1" spans="1:2" x14ac:dyDescent="0.35">
      <c r="A1" s="2"/>
      <c r="B1" s="2"/>
    </row>
    <row r="2" spans="1:2" x14ac:dyDescent="0.35">
      <c r="A2" s="2"/>
      <c r="B2"/>
    </row>
    <row r="3" spans="1:2" x14ac:dyDescent="0.35">
      <c r="A3" s="2"/>
      <c r="B3" s="2"/>
    </row>
    <row r="4" spans="1:2" x14ac:dyDescent="0.35">
      <c r="A4" s="2"/>
      <c r="B4" s="2"/>
    </row>
    <row r="5" spans="1:2" x14ac:dyDescent="0.35">
      <c r="A5" s="2"/>
      <c r="B5" s="2"/>
    </row>
    <row r="6" spans="1:2" x14ac:dyDescent="0.35">
      <c r="A6" s="2"/>
      <c r="B6" s="2"/>
    </row>
    <row r="7" spans="1:2" x14ac:dyDescent="0.35">
      <c r="A7" s="59" t="s">
        <v>0</v>
      </c>
      <c r="B7" s="60"/>
    </row>
    <row r="8" spans="1:2" x14ac:dyDescent="0.35">
      <c r="A8" s="3" t="s">
        <v>1</v>
      </c>
      <c r="B8" s="3" t="s">
        <v>92</v>
      </c>
    </row>
    <row r="9" spans="1:2" x14ac:dyDescent="0.35">
      <c r="A9" s="3" t="s">
        <v>2</v>
      </c>
      <c r="B9" s="3" t="s">
        <v>3</v>
      </c>
    </row>
    <row r="10" spans="1:2" x14ac:dyDescent="0.35">
      <c r="A10" s="3" t="s">
        <v>4</v>
      </c>
      <c r="B10" s="3" t="s">
        <v>93</v>
      </c>
    </row>
    <row r="11" spans="1:2" x14ac:dyDescent="0.35">
      <c r="A11" s="3" t="s">
        <v>5</v>
      </c>
      <c r="B11" s="4">
        <v>44700</v>
      </c>
    </row>
    <row r="12" spans="1:2" x14ac:dyDescent="0.35">
      <c r="A12" s="3" t="s">
        <v>6</v>
      </c>
      <c r="B12" s="4">
        <v>44739</v>
      </c>
    </row>
    <row r="13" spans="1:2" x14ac:dyDescent="0.35">
      <c r="A13" s="2"/>
      <c r="B13" s="2"/>
    </row>
    <row r="14" spans="1:2" x14ac:dyDescent="0.35">
      <c r="A14" s="5" t="s">
        <v>7</v>
      </c>
      <c r="B14" s="5" t="s">
        <v>8</v>
      </c>
    </row>
    <row r="15" spans="1:2" x14ac:dyDescent="0.35">
      <c r="A15" s="6" t="s">
        <v>9</v>
      </c>
      <c r="B15" s="6" t="s">
        <v>10</v>
      </c>
    </row>
    <row r="16" spans="1:2" x14ac:dyDescent="0.35">
      <c r="A16" s="7" t="s">
        <v>11</v>
      </c>
      <c r="B16" s="7" t="s">
        <v>94</v>
      </c>
    </row>
    <row r="17" spans="1:2" x14ac:dyDescent="0.35">
      <c r="A17" s="7" t="s">
        <v>12</v>
      </c>
      <c r="B17" s="7" t="s">
        <v>95</v>
      </c>
    </row>
  </sheetData>
  <mergeCells count="1">
    <mergeCell ref="A7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8858-923E-4C28-9B21-25D0B1CC339D}">
  <dimension ref="A1:AD34"/>
  <sheetViews>
    <sheetView zoomScale="80" zoomScaleNormal="80" workbookViewId="0">
      <selection activeCell="E26" sqref="E26"/>
    </sheetView>
  </sheetViews>
  <sheetFormatPr defaultRowHeight="14.5" x14ac:dyDescent="0.35"/>
  <cols>
    <col min="1" max="1" width="37.453125" bestFit="1" customWidth="1"/>
    <col min="2" max="2" width="18.7265625" bestFit="1" customWidth="1"/>
    <col min="3" max="3" width="17.26953125" bestFit="1" customWidth="1"/>
    <col min="4" max="4" width="16" bestFit="1" customWidth="1"/>
    <col min="5" max="9" width="17.26953125" bestFit="1" customWidth="1"/>
    <col min="10" max="10" width="1.7265625" customWidth="1"/>
    <col min="11" max="11" width="17.26953125" bestFit="1" customWidth="1"/>
    <col min="12" max="12" width="16" bestFit="1" customWidth="1"/>
    <col min="13" max="13" width="17.26953125" bestFit="1" customWidth="1"/>
    <col min="14" max="14" width="16" bestFit="1" customWidth="1"/>
    <col min="15" max="15" width="18.7265625" bestFit="1" customWidth="1"/>
    <col min="16" max="16" width="1.7265625" customWidth="1"/>
    <col min="17" max="17" width="21.81640625" bestFit="1" customWidth="1"/>
    <col min="18" max="19" width="18.7265625" bestFit="1" customWidth="1"/>
    <col min="20" max="20" width="8.81640625" bestFit="1" customWidth="1"/>
    <col min="21" max="21" width="1.7265625" customWidth="1"/>
    <col min="22" max="22" width="21.54296875" bestFit="1" customWidth="1"/>
    <col min="23" max="24" width="18.7265625" bestFit="1" customWidth="1"/>
    <col min="25" max="25" width="8.81640625" bestFit="1" customWidth="1"/>
    <col min="26" max="26" width="1.7265625" customWidth="1"/>
    <col min="27" max="27" width="18.81640625" bestFit="1" customWidth="1"/>
    <col min="28" max="28" width="18.7265625" bestFit="1" customWidth="1"/>
    <col min="29" max="29" width="18.81640625" bestFit="1" customWidth="1"/>
    <col min="30" max="30" width="12.7265625" bestFit="1" customWidth="1"/>
  </cols>
  <sheetData>
    <row r="1" spans="1:30" x14ac:dyDescent="0.35">
      <c r="A1" s="64" t="s">
        <v>13</v>
      </c>
      <c r="B1" s="61" t="s">
        <v>14</v>
      </c>
      <c r="C1" s="62"/>
      <c r="D1" s="62"/>
      <c r="E1" s="62"/>
      <c r="F1" s="62"/>
      <c r="G1" s="62"/>
      <c r="H1" s="62"/>
      <c r="I1" s="63"/>
      <c r="J1" s="8"/>
      <c r="K1" s="61" t="s">
        <v>15</v>
      </c>
      <c r="L1" s="62"/>
      <c r="M1" s="62"/>
      <c r="N1" s="62"/>
      <c r="O1" s="63"/>
      <c r="P1" s="8"/>
      <c r="Q1" s="61" t="s">
        <v>16</v>
      </c>
      <c r="R1" s="62"/>
      <c r="S1" s="62"/>
      <c r="T1" s="63"/>
      <c r="U1" s="9"/>
      <c r="V1" s="61" t="s">
        <v>17</v>
      </c>
      <c r="W1" s="62"/>
      <c r="X1" s="62"/>
      <c r="Y1" s="63"/>
      <c r="Z1" s="8"/>
      <c r="AA1" s="61" t="s">
        <v>18</v>
      </c>
      <c r="AB1" s="62"/>
      <c r="AC1" s="62"/>
      <c r="AD1" s="63"/>
    </row>
    <row r="2" spans="1:30" ht="27" x14ac:dyDescent="0.35">
      <c r="A2" s="65"/>
      <c r="B2" s="10" t="s">
        <v>19</v>
      </c>
      <c r="C2" s="11" t="s">
        <v>20</v>
      </c>
      <c r="D2" s="11" t="s">
        <v>21</v>
      </c>
      <c r="E2" s="11" t="s">
        <v>22</v>
      </c>
      <c r="F2" s="11" t="s">
        <v>23</v>
      </c>
      <c r="G2" s="11" t="s">
        <v>24</v>
      </c>
      <c r="H2" s="11" t="s">
        <v>25</v>
      </c>
      <c r="I2" s="11" t="s">
        <v>26</v>
      </c>
      <c r="J2" s="12"/>
      <c r="K2" s="13" t="s">
        <v>27</v>
      </c>
      <c r="L2" s="13" t="s">
        <v>28</v>
      </c>
      <c r="M2" s="13" t="s">
        <v>29</v>
      </c>
      <c r="N2" s="13" t="s">
        <v>30</v>
      </c>
      <c r="O2" s="13" t="s">
        <v>31</v>
      </c>
      <c r="P2" s="12"/>
      <c r="Q2" s="11" t="s">
        <v>32</v>
      </c>
      <c r="R2" s="11" t="s">
        <v>33</v>
      </c>
      <c r="S2" s="11" t="s">
        <v>34</v>
      </c>
      <c r="T2" s="11" t="s">
        <v>35</v>
      </c>
      <c r="U2" s="12"/>
      <c r="V2" s="11" t="s">
        <v>32</v>
      </c>
      <c r="W2" s="11" t="s">
        <v>33</v>
      </c>
      <c r="X2" s="11" t="s">
        <v>34</v>
      </c>
      <c r="Y2" s="11" t="s">
        <v>35</v>
      </c>
      <c r="Z2" s="12"/>
      <c r="AA2" s="14" t="s">
        <v>36</v>
      </c>
      <c r="AB2" s="14" t="s">
        <v>37</v>
      </c>
      <c r="AC2" s="14" t="s">
        <v>38</v>
      </c>
      <c r="AD2" s="14" t="s">
        <v>39</v>
      </c>
    </row>
    <row r="3" spans="1:30" x14ac:dyDescent="0.35">
      <c r="A3" s="15" t="s">
        <v>40</v>
      </c>
      <c r="B3" s="15" t="s">
        <v>41</v>
      </c>
      <c r="C3" s="15" t="s">
        <v>42</v>
      </c>
      <c r="D3" s="15" t="s">
        <v>43</v>
      </c>
      <c r="E3" s="15" t="s">
        <v>44</v>
      </c>
      <c r="F3" s="15" t="s">
        <v>45</v>
      </c>
      <c r="G3" s="15" t="s">
        <v>46</v>
      </c>
      <c r="H3" s="15" t="s">
        <v>47</v>
      </c>
      <c r="I3" s="15" t="s">
        <v>48</v>
      </c>
      <c r="J3" s="12"/>
      <c r="K3" s="15" t="s">
        <v>49</v>
      </c>
      <c r="L3" s="15" t="s">
        <v>50</v>
      </c>
      <c r="M3" s="15" t="s">
        <v>51</v>
      </c>
      <c r="N3" s="15" t="s">
        <v>52</v>
      </c>
      <c r="O3" s="15" t="s">
        <v>53</v>
      </c>
      <c r="P3" s="12"/>
      <c r="Q3" s="15" t="s">
        <v>54</v>
      </c>
      <c r="R3" s="15" t="s">
        <v>55</v>
      </c>
      <c r="S3" s="15" t="s">
        <v>56</v>
      </c>
      <c r="T3" s="15" t="s">
        <v>57</v>
      </c>
      <c r="U3" s="12"/>
      <c r="V3" s="15" t="s">
        <v>101</v>
      </c>
      <c r="W3" s="15" t="s">
        <v>102</v>
      </c>
      <c r="X3" s="15" t="s">
        <v>58</v>
      </c>
      <c r="Y3" s="15" t="s">
        <v>59</v>
      </c>
      <c r="Z3" s="12"/>
      <c r="AA3" s="15" t="s">
        <v>60</v>
      </c>
      <c r="AB3" s="15" t="s">
        <v>61</v>
      </c>
      <c r="AC3" s="15" t="s">
        <v>62</v>
      </c>
      <c r="AD3" s="15" t="s">
        <v>63</v>
      </c>
    </row>
    <row r="4" spans="1:30" x14ac:dyDescent="0.35">
      <c r="A4" s="16" t="s">
        <v>64</v>
      </c>
      <c r="B4" s="17">
        <v>29201335.81958596</v>
      </c>
      <c r="C4" s="17">
        <v>18301820.407788113</v>
      </c>
      <c r="D4" s="17">
        <v>8181037.9613487469</v>
      </c>
      <c r="E4" s="17">
        <v>10702073.459779855</v>
      </c>
      <c r="F4" s="17">
        <v>3831696.7174855471</v>
      </c>
      <c r="G4" s="17">
        <v>15047600.218004186</v>
      </c>
      <c r="H4" s="17">
        <v>5072784.1490157023</v>
      </c>
      <c r="I4" s="17">
        <v>27247733.354311146</v>
      </c>
      <c r="J4" s="12"/>
      <c r="K4" s="17">
        <v>16619142.165750068</v>
      </c>
      <c r="L4" s="17">
        <v>2497216.9803068996</v>
      </c>
      <c r="M4" s="17">
        <v>17703468.693500005</v>
      </c>
      <c r="N4" s="17">
        <v>6206311.3158000018</v>
      </c>
      <c r="O4" s="17">
        <v>27939774.315651003</v>
      </c>
      <c r="P4" s="12"/>
      <c r="Q4" s="17">
        <v>117586082.08731925</v>
      </c>
      <c r="R4" s="17">
        <v>47056133.461707972</v>
      </c>
      <c r="S4" s="17">
        <v>70529948.625611275</v>
      </c>
      <c r="T4" s="18">
        <v>2.4988470882973242</v>
      </c>
      <c r="U4" s="12"/>
      <c r="V4" s="17">
        <v>112513297.93830356</v>
      </c>
      <c r="W4" s="17">
        <v>47056133.461707972</v>
      </c>
      <c r="X4" s="17">
        <v>65457164.476595588</v>
      </c>
      <c r="Y4" s="18">
        <v>2.3910442626966257</v>
      </c>
      <c r="Z4" s="12"/>
      <c r="AA4" s="17">
        <v>59515890.906208374</v>
      </c>
      <c r="AB4" s="17">
        <v>43026139.155356981</v>
      </c>
      <c r="AC4" s="19">
        <v>16489751.750851393</v>
      </c>
      <c r="AD4" s="20">
        <v>1.3832496262634881</v>
      </c>
    </row>
    <row r="5" spans="1:30" x14ac:dyDescent="0.35">
      <c r="A5" s="21" t="s">
        <v>65</v>
      </c>
      <c r="B5" s="22">
        <v>11329790.088929946</v>
      </c>
      <c r="C5" s="22">
        <v>7296565.2205891795</v>
      </c>
      <c r="D5" s="22">
        <v>4460097.6880926834</v>
      </c>
      <c r="E5" s="22">
        <v>1094207.3113228166</v>
      </c>
      <c r="F5" s="22">
        <v>1554229.9818069062</v>
      </c>
      <c r="G5" s="22">
        <v>4706032.6287240013</v>
      </c>
      <c r="H5" s="22">
        <v>2044142.1564040191</v>
      </c>
      <c r="I5" s="22">
        <v>11192661.06849701</v>
      </c>
      <c r="J5" s="23"/>
      <c r="K5" s="22">
        <v>2374749.5478355493</v>
      </c>
      <c r="L5" s="22">
        <v>339308.06763764995</v>
      </c>
      <c r="M5" s="22">
        <v>4271849.2300000004</v>
      </c>
      <c r="N5" s="22">
        <v>1508070.56</v>
      </c>
      <c r="O5" s="22">
        <v>4125053.8126789392</v>
      </c>
      <c r="P5" s="23"/>
      <c r="Q5" s="17">
        <v>43677726.144366562</v>
      </c>
      <c r="R5" s="22">
        <v>6839111.4281521384</v>
      </c>
      <c r="S5" s="22">
        <v>36838614.716214426</v>
      </c>
      <c r="T5" s="24">
        <v>6.3864621308221414</v>
      </c>
      <c r="U5" s="23"/>
      <c r="V5" s="17">
        <v>41633583.987962544</v>
      </c>
      <c r="W5" s="22">
        <v>6839111.4281521384</v>
      </c>
      <c r="X5" s="22">
        <v>34794472.559810407</v>
      </c>
      <c r="Y5" s="24">
        <v>6.087572110111318</v>
      </c>
      <c r="Z5" s="23"/>
      <c r="AA5" s="17">
        <v>24640682.979418717</v>
      </c>
      <c r="AB5" s="22">
        <v>8493977.4054732006</v>
      </c>
      <c r="AC5" s="25">
        <v>16146705.573945517</v>
      </c>
      <c r="AD5" s="26">
        <v>2.900959327198255</v>
      </c>
    </row>
    <row r="6" spans="1:30" x14ac:dyDescent="0.35">
      <c r="A6" s="21" t="s">
        <v>66</v>
      </c>
      <c r="B6" s="22">
        <v>6224654.3548866957</v>
      </c>
      <c r="C6" s="22">
        <v>2719304.5844420725</v>
      </c>
      <c r="D6" s="22">
        <v>-1526499.0508119026</v>
      </c>
      <c r="E6" s="22">
        <v>0</v>
      </c>
      <c r="F6" s="22">
        <v>570919.17672163446</v>
      </c>
      <c r="G6" s="22">
        <v>6744626.2640025625</v>
      </c>
      <c r="H6" s="22">
        <v>918520.69314972637</v>
      </c>
      <c r="I6" s="22">
        <v>3532722.6807132312</v>
      </c>
      <c r="J6" s="23"/>
      <c r="K6" s="22">
        <v>792098.61600000004</v>
      </c>
      <c r="L6" s="22">
        <v>101487.85</v>
      </c>
      <c r="M6" s="22">
        <v>1922065.4200000002</v>
      </c>
      <c r="N6" s="22">
        <v>119154.01000000001</v>
      </c>
      <c r="O6" s="22">
        <v>2271791.726364275</v>
      </c>
      <c r="P6" s="23"/>
      <c r="Q6" s="17">
        <v>19184248.703104023</v>
      </c>
      <c r="R6" s="22">
        <v>3165378.192364275</v>
      </c>
      <c r="S6" s="22">
        <v>16018870.510739747</v>
      </c>
      <c r="T6" s="24">
        <v>6.0606497983026095</v>
      </c>
      <c r="U6" s="23"/>
      <c r="V6" s="17">
        <v>18265728.009954296</v>
      </c>
      <c r="W6" s="22">
        <v>3165378.192364275</v>
      </c>
      <c r="X6" s="22">
        <v>15100349.817590021</v>
      </c>
      <c r="Y6" s="24">
        <v>5.7704725628097258</v>
      </c>
      <c r="Z6" s="23"/>
      <c r="AA6" s="17">
        <v>7988379.0652384991</v>
      </c>
      <c r="AB6" s="22">
        <v>2934805.8959999997</v>
      </c>
      <c r="AC6" s="25">
        <v>5053573.1692384994</v>
      </c>
      <c r="AD6" s="26">
        <v>2.721944601558242</v>
      </c>
    </row>
    <row r="7" spans="1:30" x14ac:dyDescent="0.35">
      <c r="A7" s="27" t="s">
        <v>67</v>
      </c>
      <c r="B7" s="22">
        <v>2760895.9347821265</v>
      </c>
      <c r="C7" s="22">
        <v>1772766.1722698263</v>
      </c>
      <c r="D7" s="22">
        <v>2564588.6079898435</v>
      </c>
      <c r="E7" s="22">
        <v>3795382.1601658938</v>
      </c>
      <c r="F7" s="22">
        <v>365439.27631434414</v>
      </c>
      <c r="G7" s="22">
        <v>1202124.2373500001</v>
      </c>
      <c r="H7" s="22">
        <v>567846.1887628563</v>
      </c>
      <c r="I7" s="22">
        <v>3993722.1216582172</v>
      </c>
      <c r="J7" s="23"/>
      <c r="K7" s="22">
        <v>4485563.2575199502</v>
      </c>
      <c r="L7" s="22">
        <v>857671.14513811166</v>
      </c>
      <c r="M7" s="22">
        <v>4215028.1703000003</v>
      </c>
      <c r="N7" s="22">
        <v>3617863.7781000007</v>
      </c>
      <c r="O7" s="22">
        <v>13078567.500667758</v>
      </c>
      <c r="P7" s="23"/>
      <c r="Q7" s="17">
        <v>17022764.699293107</v>
      </c>
      <c r="R7" s="22">
        <v>18421801.903325818</v>
      </c>
      <c r="S7" s="28">
        <v>-1399037.2040327117</v>
      </c>
      <c r="T7" s="29">
        <v>0.92405535509639081</v>
      </c>
      <c r="U7" s="23"/>
      <c r="V7" s="17">
        <v>16454918.510530252</v>
      </c>
      <c r="W7" s="28">
        <v>18421801.903325818</v>
      </c>
      <c r="X7" s="28">
        <v>-1966883.3927955665</v>
      </c>
      <c r="Y7" s="29">
        <v>0.89323067292128078</v>
      </c>
      <c r="Z7" s="23"/>
      <c r="AA7" s="17">
        <v>7463689.99135614</v>
      </c>
      <c r="AB7" s="28">
        <v>13176126.351058064</v>
      </c>
      <c r="AC7" s="30">
        <v>-5712436.359701924</v>
      </c>
      <c r="AD7" s="31">
        <v>0.56645555700494588</v>
      </c>
    </row>
    <row r="8" spans="1:30" x14ac:dyDescent="0.35">
      <c r="A8" s="27" t="s">
        <v>68</v>
      </c>
      <c r="B8" s="22">
        <v>288054.66663563426</v>
      </c>
      <c r="C8" s="22">
        <v>344472.29639604758</v>
      </c>
      <c r="D8" s="22">
        <v>398864.27535931778</v>
      </c>
      <c r="E8" s="22">
        <v>52496.135631227706</v>
      </c>
      <c r="F8" s="22">
        <v>67432.159045071356</v>
      </c>
      <c r="G8" s="22">
        <v>65629.581299999991</v>
      </c>
      <c r="H8" s="22">
        <v>62857.404604992858</v>
      </c>
      <c r="I8" s="22">
        <v>544817.27851814218</v>
      </c>
      <c r="J8" s="23"/>
      <c r="K8" s="22">
        <v>1402530.0440106399</v>
      </c>
      <c r="L8" s="22">
        <v>250662.48708735799</v>
      </c>
      <c r="M8" s="22">
        <v>1004642.53</v>
      </c>
      <c r="N8" s="22">
        <v>463424.44</v>
      </c>
      <c r="O8" s="22">
        <v>2579391.1570280078</v>
      </c>
      <c r="P8" s="23"/>
      <c r="Q8" s="17">
        <v>1824623.7974904336</v>
      </c>
      <c r="R8" s="22">
        <v>4232583.6881260052</v>
      </c>
      <c r="S8" s="28">
        <v>-2407959.8906355714</v>
      </c>
      <c r="T8" s="29">
        <v>0.4310898335239518</v>
      </c>
      <c r="U8" s="23"/>
      <c r="V8" s="17">
        <v>1761766.3928854407</v>
      </c>
      <c r="W8" s="28">
        <v>4232583.6881260052</v>
      </c>
      <c r="X8" s="28">
        <v>-2470817.2952405643</v>
      </c>
      <c r="Y8" s="29">
        <v>0.41623899790283186</v>
      </c>
      <c r="Z8" s="23"/>
      <c r="AA8" s="17">
        <v>1098823.397436071</v>
      </c>
      <c r="AB8" s="28">
        <v>3121259.5010979981</v>
      </c>
      <c r="AC8" s="30">
        <v>-2022436.1036619272</v>
      </c>
      <c r="AD8" s="31">
        <v>0.35204487068426266</v>
      </c>
    </row>
    <row r="9" spans="1:30" x14ac:dyDescent="0.35">
      <c r="A9" s="27" t="s">
        <v>69</v>
      </c>
      <c r="B9" s="22">
        <v>1255613.0173959124</v>
      </c>
      <c r="C9" s="22">
        <v>628353.30036312272</v>
      </c>
      <c r="D9" s="22">
        <v>79301.893262780082</v>
      </c>
      <c r="E9" s="22">
        <v>1065550.2012660578</v>
      </c>
      <c r="F9" s="22">
        <v>130250.77299533706</v>
      </c>
      <c r="G9" s="22">
        <v>407898.81</v>
      </c>
      <c r="H9" s="22">
        <v>201273.78024133481</v>
      </c>
      <c r="I9" s="22">
        <v>1010063.114302177</v>
      </c>
      <c r="J9" s="23"/>
      <c r="K9" s="22">
        <v>823310.8550079799</v>
      </c>
      <c r="L9" s="22">
        <v>129081.64994048001</v>
      </c>
      <c r="M9" s="22">
        <v>1305082.7635999997</v>
      </c>
      <c r="N9" s="22">
        <v>22772.702700000002</v>
      </c>
      <c r="O9" s="22">
        <v>400178.57195867092</v>
      </c>
      <c r="P9" s="23"/>
      <c r="Q9" s="17">
        <v>4778304.8898267215</v>
      </c>
      <c r="R9" s="22">
        <v>1352571.0769071309</v>
      </c>
      <c r="S9" s="28">
        <v>3425733.8129195906</v>
      </c>
      <c r="T9" s="29">
        <v>3.5327569629487248</v>
      </c>
      <c r="U9" s="23"/>
      <c r="V9" s="17">
        <v>4577031.1095853867</v>
      </c>
      <c r="W9" s="28">
        <v>1352571.0769071309</v>
      </c>
      <c r="X9" s="28">
        <v>3224460.0326782558</v>
      </c>
      <c r="Y9" s="29">
        <v>3.3839486794671796</v>
      </c>
      <c r="Z9" s="23"/>
      <c r="AA9" s="17">
        <v>2093518.9840171523</v>
      </c>
      <c r="AB9" s="28">
        <v>2280247.9712484595</v>
      </c>
      <c r="AC9" s="30">
        <v>-186728.9872313072</v>
      </c>
      <c r="AD9" s="31">
        <v>0.91811022766569061</v>
      </c>
    </row>
    <row r="10" spans="1:30" x14ac:dyDescent="0.35">
      <c r="A10" s="21" t="s">
        <v>70</v>
      </c>
      <c r="B10" s="22">
        <v>1381524.8425315551</v>
      </c>
      <c r="C10" s="22">
        <v>1414270.7654420254</v>
      </c>
      <c r="D10" s="22">
        <v>1576717.6229845067</v>
      </c>
      <c r="E10" s="22">
        <v>0</v>
      </c>
      <c r="F10" s="22">
        <v>290669.07585295493</v>
      </c>
      <c r="G10" s="22">
        <v>0</v>
      </c>
      <c r="H10" s="22">
        <v>309905.97691176215</v>
      </c>
      <c r="I10" s="22">
        <v>2102729.7150878138</v>
      </c>
      <c r="J10" s="23"/>
      <c r="K10" s="22">
        <v>783014.33499999996</v>
      </c>
      <c r="L10" s="22">
        <v>150362.68085596</v>
      </c>
      <c r="M10" s="22">
        <v>1580687.9350000001</v>
      </c>
      <c r="N10" s="22">
        <v>39804.215000000004</v>
      </c>
      <c r="O10" s="22">
        <v>1047567.17</v>
      </c>
      <c r="P10" s="23"/>
      <c r="Q10" s="17">
        <v>7075817.9988106182</v>
      </c>
      <c r="R10" s="22">
        <v>1980944.18585596</v>
      </c>
      <c r="S10" s="22">
        <v>5094873.8129546586</v>
      </c>
      <c r="T10" s="24">
        <v>3.5719421321066545</v>
      </c>
      <c r="U10" s="23"/>
      <c r="V10" s="17">
        <v>6765912.0218988564</v>
      </c>
      <c r="W10" s="22">
        <v>1980944.18585596</v>
      </c>
      <c r="X10" s="22">
        <v>4784967.8360428959</v>
      </c>
      <c r="Y10" s="24">
        <v>3.4154985638706052</v>
      </c>
      <c r="Z10" s="23"/>
      <c r="AA10" s="17">
        <v>4663182.3068110421</v>
      </c>
      <c r="AB10" s="22">
        <v>2553869.16585596</v>
      </c>
      <c r="AC10" s="25">
        <v>2109313.1409550821</v>
      </c>
      <c r="AD10" s="26">
        <v>1.8259284262309188</v>
      </c>
    </row>
    <row r="11" spans="1:30" x14ac:dyDescent="0.35">
      <c r="A11" s="21" t="s">
        <v>71</v>
      </c>
      <c r="B11" s="22">
        <v>316085.2714303864</v>
      </c>
      <c r="C11" s="22">
        <v>39798.965823327999</v>
      </c>
      <c r="D11" s="22">
        <v>26346.4615918667</v>
      </c>
      <c r="E11" s="22">
        <v>190936.76287533951</v>
      </c>
      <c r="F11" s="22">
        <v>9990.279192401973</v>
      </c>
      <c r="G11" s="22">
        <v>81489.069999999992</v>
      </c>
      <c r="H11" s="22">
        <v>48250.880146973133</v>
      </c>
      <c r="I11" s="22">
        <v>270145.00372446358</v>
      </c>
      <c r="J11" s="23"/>
      <c r="K11" s="22">
        <v>828529.14767375996</v>
      </c>
      <c r="L11" s="22">
        <v>149530.10594048002</v>
      </c>
      <c r="M11" s="22">
        <v>542440.35059999989</v>
      </c>
      <c r="N11" s="22">
        <v>14777.42</v>
      </c>
      <c r="O11" s="22">
        <v>171426.43828195333</v>
      </c>
      <c r="P11" s="23"/>
      <c r="Q11" s="17">
        <v>983042.69478475943</v>
      </c>
      <c r="R11" s="22">
        <v>1149485.6918961932</v>
      </c>
      <c r="S11" s="22">
        <v>-166442.99711143377</v>
      </c>
      <c r="T11" s="24">
        <v>0.85520220191965224</v>
      </c>
      <c r="U11" s="23"/>
      <c r="V11" s="17">
        <v>934791.81463778624</v>
      </c>
      <c r="W11" s="22">
        <v>1149485.6918961932</v>
      </c>
      <c r="X11" s="22">
        <v>-214693.87725840695</v>
      </c>
      <c r="Y11" s="24">
        <v>0.81322614211556854</v>
      </c>
      <c r="Z11" s="23"/>
      <c r="AA11" s="17">
        <v>392220.97803798306</v>
      </c>
      <c r="AB11" s="22">
        <v>1535277.0242142398</v>
      </c>
      <c r="AC11" s="25">
        <v>-1143056.0461762566</v>
      </c>
      <c r="AD11" s="26">
        <v>0.25547244689519349</v>
      </c>
    </row>
    <row r="12" spans="1:30" x14ac:dyDescent="0.35">
      <c r="A12" s="21" t="s">
        <v>72</v>
      </c>
      <c r="B12" s="22">
        <v>387620.85967660928</v>
      </c>
      <c r="C12" s="22">
        <v>179863.62171703542</v>
      </c>
      <c r="D12" s="22">
        <v>38927.591641535713</v>
      </c>
      <c r="E12" s="22">
        <v>291515.97815943719</v>
      </c>
      <c r="F12" s="22">
        <v>37603.584625590687</v>
      </c>
      <c r="G12" s="22">
        <v>97232.006399999998</v>
      </c>
      <c r="H12" s="22">
        <v>63867.949709877445</v>
      </c>
      <c r="I12" s="22">
        <v>315428.98722867056</v>
      </c>
      <c r="J12" s="23"/>
      <c r="K12" s="22">
        <v>635283.5651724299</v>
      </c>
      <c r="L12" s="22">
        <v>128972.82944048</v>
      </c>
      <c r="M12" s="22">
        <v>222808.61400000006</v>
      </c>
      <c r="N12" s="22">
        <v>13362.489999999998</v>
      </c>
      <c r="O12" s="22">
        <v>179227.27761800931</v>
      </c>
      <c r="P12" s="23"/>
      <c r="Q12" s="17">
        <v>1412060.5791587562</v>
      </c>
      <c r="R12" s="22">
        <v>943483.67223091912</v>
      </c>
      <c r="S12" s="22">
        <v>468576.90692783706</v>
      </c>
      <c r="T12" s="24">
        <v>1.4966454859996263</v>
      </c>
      <c r="U12" s="23"/>
      <c r="V12" s="17">
        <v>1348192.6294488788</v>
      </c>
      <c r="W12" s="22">
        <v>943483.67223091912</v>
      </c>
      <c r="X12" s="22">
        <v>404708.95721795969</v>
      </c>
      <c r="Y12" s="24">
        <v>1.4289517340146471</v>
      </c>
      <c r="Z12" s="23"/>
      <c r="AA12" s="17">
        <v>644015.65766077116</v>
      </c>
      <c r="AB12" s="22">
        <v>1000427.4986129099</v>
      </c>
      <c r="AC12" s="25">
        <v>-356411.84095213877</v>
      </c>
      <c r="AD12" s="26">
        <v>0.64374045950725778</v>
      </c>
    </row>
    <row r="13" spans="1:30" x14ac:dyDescent="0.35">
      <c r="A13" s="21" t="s">
        <v>96</v>
      </c>
      <c r="B13" s="22">
        <v>47170.642534123435</v>
      </c>
      <c r="C13" s="22">
        <v>86557.567731956544</v>
      </c>
      <c r="D13" s="22">
        <v>134724.44566699595</v>
      </c>
      <c r="E13" s="22">
        <v>0</v>
      </c>
      <c r="F13" s="22">
        <v>17249.98188789075</v>
      </c>
      <c r="G13" s="22">
        <v>1234.008</v>
      </c>
      <c r="H13" s="22">
        <v>14302.351814528494</v>
      </c>
      <c r="I13" s="22">
        <v>136285.23040007369</v>
      </c>
      <c r="J13" s="23"/>
      <c r="K13" s="22">
        <v>547989.5430079801</v>
      </c>
      <c r="L13" s="22">
        <v>173122.09846354998</v>
      </c>
      <c r="M13" s="22">
        <v>53675.149999999994</v>
      </c>
      <c r="N13" s="22">
        <v>67745.600000000006</v>
      </c>
      <c r="O13" s="22">
        <v>252440.43479309281</v>
      </c>
      <c r="P13" s="23"/>
      <c r="Q13" s="17">
        <v>437524.22803556884</v>
      </c>
      <c r="R13" s="22">
        <v>973552.07626462285</v>
      </c>
      <c r="S13" s="22">
        <v>-536027.84822905401</v>
      </c>
      <c r="T13" s="24">
        <v>0.44941019458793147</v>
      </c>
      <c r="U13" s="23"/>
      <c r="V13" s="17">
        <v>423221.87622104032</v>
      </c>
      <c r="W13" s="22">
        <v>973552.07626462285</v>
      </c>
      <c r="X13" s="22">
        <v>-550330.20004358259</v>
      </c>
      <c r="Y13" s="24">
        <v>0.43471929908966028</v>
      </c>
      <c r="Z13" s="23"/>
      <c r="AA13" s="17">
        <v>285702.63782096666</v>
      </c>
      <c r="AB13" s="22">
        <v>842532.39147153008</v>
      </c>
      <c r="AC13" s="25">
        <v>-556829.75365056342</v>
      </c>
      <c r="AD13" s="26">
        <v>0.3390998859070225</v>
      </c>
    </row>
    <row r="14" spans="1:30" x14ac:dyDescent="0.35">
      <c r="A14" s="21" t="s">
        <v>73</v>
      </c>
      <c r="B14" s="22">
        <v>1178669.6262067531</v>
      </c>
      <c r="C14" s="22">
        <v>1953096.1147149403</v>
      </c>
      <c r="D14" s="22">
        <v>175919.14495829766</v>
      </c>
      <c r="E14" s="22">
        <v>0</v>
      </c>
      <c r="F14" s="22">
        <v>382961.18987846671</v>
      </c>
      <c r="G14" s="22">
        <v>0</v>
      </c>
      <c r="H14" s="22">
        <v>181641.10512130609</v>
      </c>
      <c r="I14" s="22">
        <v>1073775.8874795977</v>
      </c>
      <c r="J14" s="23"/>
      <c r="K14" s="22">
        <v>1328623.2456817403</v>
      </c>
      <c r="L14" s="22">
        <v>32732</v>
      </c>
      <c r="M14" s="22">
        <v>1008970.56</v>
      </c>
      <c r="N14" s="22">
        <v>29564</v>
      </c>
      <c r="O14" s="22">
        <v>1373728.5242192883</v>
      </c>
      <c r="P14" s="23"/>
      <c r="Q14" s="17">
        <v>4946063.068359362</v>
      </c>
      <c r="R14" s="22">
        <v>2735083.7699010288</v>
      </c>
      <c r="S14" s="22">
        <v>2210979.2984583331</v>
      </c>
      <c r="T14" s="24">
        <v>1.8083771776168813</v>
      </c>
      <c r="U14" s="23"/>
      <c r="V14" s="17">
        <v>4764421.9632380558</v>
      </c>
      <c r="W14" s="22">
        <v>2735083.7699010288</v>
      </c>
      <c r="X14" s="22">
        <v>2029338.193337027</v>
      </c>
      <c r="Y14" s="24">
        <v>1.7419656449537047</v>
      </c>
      <c r="Z14" s="23"/>
      <c r="AA14" s="17">
        <v>3690646.0757584576</v>
      </c>
      <c r="AB14" s="22">
        <v>2399889.8056817404</v>
      </c>
      <c r="AC14" s="25">
        <v>1290756.2700767173</v>
      </c>
      <c r="AD14" s="26">
        <v>1.5378398070698291</v>
      </c>
    </row>
    <row r="15" spans="1:30" x14ac:dyDescent="0.35">
      <c r="A15" s="21" t="s">
        <v>74</v>
      </c>
      <c r="B15" s="22">
        <v>686593.20650860504</v>
      </c>
      <c r="C15" s="22">
        <v>316259.16470531118</v>
      </c>
      <c r="D15" s="22">
        <v>40001.533209870635</v>
      </c>
      <c r="E15" s="22">
        <v>996920.43559597887</v>
      </c>
      <c r="F15" s="22">
        <v>70867.222688877213</v>
      </c>
      <c r="G15" s="22">
        <v>55356.629856000014</v>
      </c>
      <c r="H15" s="22">
        <v>113208.02970821434</v>
      </c>
      <c r="I15" s="22">
        <v>493705.15257806465</v>
      </c>
      <c r="J15" s="23"/>
      <c r="K15" s="22">
        <v>1441310.9316711</v>
      </c>
      <c r="L15" s="22">
        <v>5230.6899999999996</v>
      </c>
      <c r="M15" s="22">
        <v>391572.57</v>
      </c>
      <c r="N15" s="22">
        <v>13967.28</v>
      </c>
      <c r="O15" s="22">
        <v>662019.81000000006</v>
      </c>
      <c r="P15" s="23"/>
      <c r="Q15" s="17">
        <v>2772911.3748509213</v>
      </c>
      <c r="R15" s="22">
        <v>2108561.4316710997</v>
      </c>
      <c r="S15" s="22">
        <v>664349.9431798216</v>
      </c>
      <c r="T15" s="24">
        <v>1.3150726050477475</v>
      </c>
      <c r="U15" s="23"/>
      <c r="V15" s="17">
        <v>2659703.3451427072</v>
      </c>
      <c r="W15" s="22">
        <v>2108561.4316710997</v>
      </c>
      <c r="X15" s="22">
        <v>551141.91347160749</v>
      </c>
      <c r="Y15" s="24">
        <v>1.2613829055171566</v>
      </c>
      <c r="Z15" s="23"/>
      <c r="AA15" s="17">
        <v>1113721.127112664</v>
      </c>
      <c r="AB15" s="22">
        <v>1852081.4716711</v>
      </c>
      <c r="AC15" s="25">
        <v>-738360.34455843596</v>
      </c>
      <c r="AD15" s="26">
        <v>0.6013348463055318</v>
      </c>
    </row>
    <row r="16" spans="1:30" x14ac:dyDescent="0.35">
      <c r="A16" s="21" t="s">
        <v>75</v>
      </c>
      <c r="B16" s="22">
        <v>675504.27262352465</v>
      </c>
      <c r="C16" s="22">
        <v>364124.99542172113</v>
      </c>
      <c r="D16" s="22">
        <v>256849.96416993861</v>
      </c>
      <c r="E16" s="22">
        <v>1536048.7485553643</v>
      </c>
      <c r="F16" s="22">
        <v>83625.929176703765</v>
      </c>
      <c r="G16" s="22">
        <v>203388</v>
      </c>
      <c r="H16" s="22">
        <v>119266.18560546583</v>
      </c>
      <c r="I16" s="22">
        <v>678970.90813325334</v>
      </c>
      <c r="J16" s="23"/>
      <c r="K16" s="22">
        <v>330425.80566494993</v>
      </c>
      <c r="L16" s="22">
        <v>76258.99474776999</v>
      </c>
      <c r="M16" s="22">
        <v>620699.52</v>
      </c>
      <c r="N16" s="22">
        <v>224940.44</v>
      </c>
      <c r="O16" s="22">
        <v>554324.96</v>
      </c>
      <c r="P16" s="23"/>
      <c r="Q16" s="17">
        <v>3917779.0036859717</v>
      </c>
      <c r="R16" s="22">
        <v>961009.76041271992</v>
      </c>
      <c r="S16" s="22">
        <v>2956769.2432732517</v>
      </c>
      <c r="T16" s="24">
        <v>4.0767317514063786</v>
      </c>
      <c r="U16" s="23"/>
      <c r="V16" s="17">
        <v>3798512.8180805058</v>
      </c>
      <c r="W16" s="22">
        <v>961009.76041271992</v>
      </c>
      <c r="X16" s="22">
        <v>2837503.0576677858</v>
      </c>
      <c r="Y16" s="24">
        <v>3.9526266793057108</v>
      </c>
      <c r="Z16" s="23"/>
      <c r="AA16" s="17">
        <v>1380105.1613918883</v>
      </c>
      <c r="AB16" s="22">
        <v>1252324.76041272</v>
      </c>
      <c r="AC16" s="25">
        <v>127780.40097916825</v>
      </c>
      <c r="AD16" s="32">
        <v>1.1020345560659972</v>
      </c>
    </row>
    <row r="17" spans="1:30" x14ac:dyDescent="0.35">
      <c r="A17" s="21" t="s">
        <v>76</v>
      </c>
      <c r="B17" s="22">
        <v>2227471.3144076536</v>
      </c>
      <c r="C17" s="22">
        <v>925536.04395630013</v>
      </c>
      <c r="D17" s="22">
        <v>-297456.28625880688</v>
      </c>
      <c r="E17" s="22">
        <v>1580913.1588000818</v>
      </c>
      <c r="F17" s="22">
        <v>195552.87413857208</v>
      </c>
      <c r="G17" s="22">
        <v>1464728.2372800002</v>
      </c>
      <c r="H17" s="22">
        <v>344517.11285804509</v>
      </c>
      <c r="I17" s="22">
        <v>1411509.0421036968</v>
      </c>
      <c r="J17" s="23"/>
      <c r="K17" s="22">
        <v>502100.27150399005</v>
      </c>
      <c r="L17" s="22">
        <v>46859.381055059996</v>
      </c>
      <c r="M17" s="22">
        <v>402752.12</v>
      </c>
      <c r="N17" s="22">
        <v>54922.14</v>
      </c>
      <c r="O17" s="22">
        <v>851442.26567763276</v>
      </c>
      <c r="P17" s="23"/>
      <c r="Q17" s="17">
        <v>7852771.497285543</v>
      </c>
      <c r="R17" s="22">
        <v>1400401.9182366827</v>
      </c>
      <c r="S17" s="22">
        <v>6452369.5790488608</v>
      </c>
      <c r="T17" s="24">
        <v>5.6075126683440759</v>
      </c>
      <c r="U17" s="23"/>
      <c r="V17" s="17">
        <v>7508254.3844274981</v>
      </c>
      <c r="W17" s="22">
        <v>1400401.9182366827</v>
      </c>
      <c r="X17" s="22">
        <v>6107852.466190815</v>
      </c>
      <c r="Y17" s="24">
        <v>5.3614996428179156</v>
      </c>
      <c r="Z17" s="23"/>
      <c r="AA17" s="17">
        <v>3051103.9462437192</v>
      </c>
      <c r="AB17" s="28">
        <v>1006633.91255905</v>
      </c>
      <c r="AC17" s="34">
        <v>2044470.0336846691</v>
      </c>
      <c r="AD17" s="26">
        <v>3.0309965799654486</v>
      </c>
    </row>
    <row r="18" spans="1:30" x14ac:dyDescent="0.35">
      <c r="A18" s="27" t="s">
        <v>97</v>
      </c>
      <c r="B18" s="22">
        <v>162638.39374245724</v>
      </c>
      <c r="C18" s="22">
        <v>76297.285710754091</v>
      </c>
      <c r="D18" s="22">
        <v>100355.20582509178</v>
      </c>
      <c r="E18" s="22">
        <v>98102.567407656272</v>
      </c>
      <c r="F18" s="22">
        <v>15572.086362353006</v>
      </c>
      <c r="G18" s="22">
        <v>17860.745091623034</v>
      </c>
      <c r="H18" s="22">
        <v>30360.628573270806</v>
      </c>
      <c r="I18" s="22">
        <v>196058.11973126937</v>
      </c>
      <c r="J18" s="23"/>
      <c r="K18" s="28">
        <v>79808</v>
      </c>
      <c r="L18" s="28">
        <v>12992</v>
      </c>
      <c r="M18" s="28">
        <v>0</v>
      </c>
      <c r="N18" s="28">
        <v>0</v>
      </c>
      <c r="O18" s="22">
        <v>392614.66636336851</v>
      </c>
      <c r="P18" s="23"/>
      <c r="Q18" s="50">
        <v>697245.03244447568</v>
      </c>
      <c r="R18" s="28">
        <v>485414.66636336851</v>
      </c>
      <c r="S18" s="28">
        <v>211830.36608110717</v>
      </c>
      <c r="T18" s="24">
        <v>1.4363905352677098</v>
      </c>
      <c r="U18" s="23"/>
      <c r="V18" s="17">
        <v>666884.40387120494</v>
      </c>
      <c r="W18" s="28">
        <v>485414.66636336851</v>
      </c>
      <c r="X18" s="28">
        <v>181469.73750783643</v>
      </c>
      <c r="Y18" s="24">
        <v>1.3738447766058905</v>
      </c>
      <c r="Z18" s="23"/>
      <c r="AA18" s="51">
        <v>354862.97164065606</v>
      </c>
      <c r="AB18" s="53">
        <v>92800</v>
      </c>
      <c r="AC18" s="53">
        <v>262062.97164065606</v>
      </c>
      <c r="AD18" s="52">
        <v>3.8239544357829316</v>
      </c>
    </row>
    <row r="19" spans="1:30" x14ac:dyDescent="0.35">
      <c r="A19" s="27" t="s">
        <v>98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3"/>
      <c r="K19" s="28">
        <v>263805</v>
      </c>
      <c r="L19" s="28">
        <v>42945</v>
      </c>
      <c r="M19" s="28">
        <v>161193.76</v>
      </c>
      <c r="N19" s="28">
        <v>15942.240000000002</v>
      </c>
      <c r="O19" s="22">
        <v>0</v>
      </c>
      <c r="P19" s="23"/>
      <c r="Q19" s="50">
        <v>0</v>
      </c>
      <c r="R19" s="28">
        <v>306750</v>
      </c>
      <c r="S19" s="28">
        <v>-306750</v>
      </c>
      <c r="T19" s="24">
        <v>0</v>
      </c>
      <c r="U19" s="23"/>
      <c r="V19" s="17">
        <v>0</v>
      </c>
      <c r="W19" s="28">
        <v>306750</v>
      </c>
      <c r="X19" s="28">
        <v>-306750</v>
      </c>
      <c r="Y19" s="24">
        <v>0</v>
      </c>
      <c r="Z19" s="23"/>
      <c r="AA19" s="51">
        <v>0</v>
      </c>
      <c r="AB19" s="53">
        <v>483886</v>
      </c>
      <c r="AC19" s="53">
        <v>-483886</v>
      </c>
      <c r="AD19" s="52">
        <v>0</v>
      </c>
    </row>
    <row r="20" spans="1:30" ht="15" thickBot="1" x14ac:dyDescent="0.4">
      <c r="A20" s="27" t="s">
        <v>77</v>
      </c>
      <c r="B20" s="22">
        <v>279049.32729398238</v>
      </c>
      <c r="C20" s="22">
        <v>184554.30850449382</v>
      </c>
      <c r="D20" s="22">
        <v>152298.86366672616</v>
      </c>
      <c r="E20" s="22">
        <v>0</v>
      </c>
      <c r="F20" s="22">
        <v>39333.126798443234</v>
      </c>
      <c r="G20" s="22">
        <v>0</v>
      </c>
      <c r="H20" s="22">
        <v>52823.705403330154</v>
      </c>
      <c r="I20" s="22">
        <v>295139.04415546835</v>
      </c>
      <c r="J20" s="23"/>
      <c r="K20" s="28">
        <v>0</v>
      </c>
      <c r="L20" s="28">
        <v>0</v>
      </c>
      <c r="M20" s="28">
        <v>0</v>
      </c>
      <c r="N20" s="28">
        <v>0</v>
      </c>
      <c r="O20" s="22">
        <v>0</v>
      </c>
      <c r="P20" s="23"/>
      <c r="Q20" s="28">
        <v>1003198.3758224441</v>
      </c>
      <c r="R20" s="28">
        <v>0</v>
      </c>
      <c r="S20" s="28">
        <v>1003198.3758224441</v>
      </c>
      <c r="T20" s="33" t="s">
        <v>78</v>
      </c>
      <c r="U20" s="23"/>
      <c r="V20" s="17">
        <v>950374.67041911394</v>
      </c>
      <c r="W20" s="28">
        <v>0</v>
      </c>
      <c r="X20" s="28">
        <v>950374.67041911394</v>
      </c>
      <c r="Y20" s="33" t="s">
        <v>78</v>
      </c>
      <c r="Z20" s="23"/>
      <c r="AA20" s="17">
        <v>655235.62626364559</v>
      </c>
      <c r="AB20" s="34">
        <v>0</v>
      </c>
      <c r="AC20" s="34">
        <v>655235.62626364559</v>
      </c>
      <c r="AD20" s="35" t="s">
        <v>78</v>
      </c>
    </row>
    <row r="21" spans="1:30" x14ac:dyDescent="0.35">
      <c r="A21" s="36" t="s">
        <v>79</v>
      </c>
      <c r="B21" s="37">
        <v>91711913.347745851</v>
      </c>
      <c r="C21" s="37">
        <v>50540479.530292317</v>
      </c>
      <c r="D21" s="37">
        <v>277564.46543141414</v>
      </c>
      <c r="E21" s="37">
        <v>314213.11178243341</v>
      </c>
      <c r="F21" s="37">
        <v>10174875.428854384</v>
      </c>
      <c r="G21" s="37">
        <v>35651552.796206653</v>
      </c>
      <c r="H21" s="37">
        <v>13710982.400945241</v>
      </c>
      <c r="I21" s="37">
        <v>72739373.575778633</v>
      </c>
      <c r="J21" s="12"/>
      <c r="K21" s="37">
        <v>13008688.833475679</v>
      </c>
      <c r="L21" s="37">
        <v>1772188.2999999998</v>
      </c>
      <c r="M21" s="37">
        <v>37643483.479999997</v>
      </c>
      <c r="N21" s="37">
        <v>2637967.7800000003</v>
      </c>
      <c r="O21" s="37">
        <v>78134171.398203149</v>
      </c>
      <c r="P21" s="12"/>
      <c r="Q21" s="37">
        <v>275120954.6570369</v>
      </c>
      <c r="R21" s="37">
        <v>92915048.531678826</v>
      </c>
      <c r="S21" s="37">
        <v>182205906.12535807</v>
      </c>
      <c r="T21" s="38">
        <v>2.9609945752031339</v>
      </c>
      <c r="U21" s="12"/>
      <c r="V21" s="37">
        <v>261409972.25609168</v>
      </c>
      <c r="W21" s="37">
        <v>92915048.531678826</v>
      </c>
      <c r="X21" s="37">
        <v>168494923.72441286</v>
      </c>
      <c r="Y21" s="38">
        <v>2.8134298629458878</v>
      </c>
      <c r="Z21" s="12"/>
      <c r="AA21" s="37">
        <v>152704832.77232397</v>
      </c>
      <c r="AB21" s="37">
        <v>55062328.393475682</v>
      </c>
      <c r="AC21" s="37">
        <v>97642504.378848284</v>
      </c>
      <c r="AD21" s="38">
        <v>2.7733086708773818</v>
      </c>
    </row>
    <row r="22" spans="1:30" x14ac:dyDescent="0.35">
      <c r="A22" s="21" t="s">
        <v>80</v>
      </c>
      <c r="B22" s="22">
        <v>60578897.286862768</v>
      </c>
      <c r="C22" s="22">
        <v>39937354.685531639</v>
      </c>
      <c r="D22" s="22">
        <v>-4696726.6705334764</v>
      </c>
      <c r="E22" s="22">
        <v>314213.11178243341</v>
      </c>
      <c r="F22" s="22">
        <v>8065264.3436632752</v>
      </c>
      <c r="G22" s="22">
        <v>31739732.065904036</v>
      </c>
      <c r="H22" s="22">
        <v>8994890.2784211356</v>
      </c>
      <c r="I22" s="22">
        <v>43699440.270243675</v>
      </c>
      <c r="J22" s="23"/>
      <c r="K22" s="22">
        <v>8095201.9271661602</v>
      </c>
      <c r="L22" s="22">
        <v>652958.92999999993</v>
      </c>
      <c r="M22" s="22">
        <v>28205206.379999995</v>
      </c>
      <c r="N22" s="22">
        <v>810117.94</v>
      </c>
      <c r="O22" s="22">
        <v>48977577.740540817</v>
      </c>
      <c r="P22" s="23"/>
      <c r="Q22" s="22">
        <v>188633065.37187549</v>
      </c>
      <c r="R22" s="22">
        <v>57725738.597706974</v>
      </c>
      <c r="S22" s="22">
        <v>130907326.77416852</v>
      </c>
      <c r="T22" s="24">
        <v>3.2677462420440735</v>
      </c>
      <c r="U22" s="23"/>
      <c r="V22" s="22">
        <v>179638175.09345436</v>
      </c>
      <c r="W22" s="22">
        <v>57725738.597706974</v>
      </c>
      <c r="X22" s="22">
        <v>121912436.49574739</v>
      </c>
      <c r="Y22" s="24">
        <v>3.1119251040746336</v>
      </c>
      <c r="Z22" s="23"/>
      <c r="AA22" s="22">
        <v>103884789.6455242</v>
      </c>
      <c r="AB22" s="22">
        <v>37763485.177166149</v>
      </c>
      <c r="AC22" s="25">
        <v>66121304.468358055</v>
      </c>
      <c r="AD22" s="26">
        <v>2.7509322605726703</v>
      </c>
    </row>
    <row r="23" spans="1:30" x14ac:dyDescent="0.35">
      <c r="A23" s="21" t="s">
        <v>81</v>
      </c>
      <c r="B23" s="22">
        <v>16170421.698161256</v>
      </c>
      <c r="C23" s="22">
        <v>10603124.844760681</v>
      </c>
      <c r="D23" s="22">
        <v>4900639.2849695263</v>
      </c>
      <c r="E23" s="22">
        <v>0</v>
      </c>
      <c r="F23" s="22">
        <v>2109611.0851911074</v>
      </c>
      <c r="G23" s="22">
        <v>0</v>
      </c>
      <c r="H23" s="22">
        <v>2676455.444831132</v>
      </c>
      <c r="I23" s="22">
        <v>16528928.198393291</v>
      </c>
      <c r="J23" s="23"/>
      <c r="K23" s="22">
        <v>3808440.3024453609</v>
      </c>
      <c r="L23" s="22">
        <v>781716.91</v>
      </c>
      <c r="M23" s="22">
        <v>8092580.7999999998</v>
      </c>
      <c r="N23" s="22">
        <v>1783278.8400000003</v>
      </c>
      <c r="O23" s="22">
        <v>22823718.561007909</v>
      </c>
      <c r="P23" s="23"/>
      <c r="Q23" s="22">
        <v>52989180.556306995</v>
      </c>
      <c r="R23" s="22">
        <v>27413875.773453269</v>
      </c>
      <c r="S23" s="22">
        <v>25575304.782853726</v>
      </c>
      <c r="T23" s="24">
        <v>1.9329328327817128</v>
      </c>
      <c r="U23" s="23"/>
      <c r="V23" s="22">
        <v>50312725.111475863</v>
      </c>
      <c r="W23" s="22">
        <v>27413875.773453269</v>
      </c>
      <c r="X23" s="22">
        <v>22898849.338022593</v>
      </c>
      <c r="Y23" s="24">
        <v>1.8353014191520163</v>
      </c>
      <c r="Z23" s="23"/>
      <c r="AA23" s="22">
        <v>33783796.91308257</v>
      </c>
      <c r="AB23" s="22">
        <v>14466016.85244536</v>
      </c>
      <c r="AC23" s="25">
        <v>19317780.06063721</v>
      </c>
      <c r="AD23" s="26">
        <v>2.3353904020491791</v>
      </c>
    </row>
    <row r="24" spans="1:30" x14ac:dyDescent="0.35">
      <c r="A24" s="21" t="s">
        <v>82</v>
      </c>
      <c r="B24" s="22">
        <v>1126181.1974757956</v>
      </c>
      <c r="C24" s="22">
        <v>0</v>
      </c>
      <c r="D24" s="22">
        <v>73651.850995364206</v>
      </c>
      <c r="E24" s="22">
        <v>0</v>
      </c>
      <c r="F24" s="28">
        <v>0</v>
      </c>
      <c r="G24" s="22">
        <v>0</v>
      </c>
      <c r="H24" s="28">
        <v>187753.53772804691</v>
      </c>
      <c r="I24" s="22">
        <v>823136.92023762374</v>
      </c>
      <c r="J24" s="23"/>
      <c r="K24" s="22">
        <v>871422.53693208005</v>
      </c>
      <c r="L24" s="22">
        <v>334953.05000000005</v>
      </c>
      <c r="M24" s="22">
        <v>55245.520000000004</v>
      </c>
      <c r="N24" s="22">
        <v>44571</v>
      </c>
      <c r="O24" s="22">
        <v>166906.4</v>
      </c>
      <c r="P24" s="23"/>
      <c r="Q24" s="22">
        <v>2210723.5064368304</v>
      </c>
      <c r="R24" s="22">
        <v>1373281.98693208</v>
      </c>
      <c r="S24" s="22">
        <v>837441.51950475038</v>
      </c>
      <c r="T24" s="24">
        <v>1.609810313885788</v>
      </c>
      <c r="U24" s="23"/>
      <c r="V24" s="22">
        <v>2022969.9687087834</v>
      </c>
      <c r="W24" s="22">
        <v>1373281.98693208</v>
      </c>
      <c r="X24" s="22">
        <v>649687.98177670338</v>
      </c>
      <c r="Y24" s="24">
        <v>1.4730914611558477</v>
      </c>
      <c r="Z24" s="23"/>
      <c r="AA24" s="22">
        <v>1199833.0484711598</v>
      </c>
      <c r="AB24" s="22">
        <v>1306192.1069320801</v>
      </c>
      <c r="AC24" s="25">
        <v>-106359.05846092035</v>
      </c>
      <c r="AD24" s="26">
        <v>0.91857318850997249</v>
      </c>
    </row>
    <row r="25" spans="1:30" x14ac:dyDescent="0.35">
      <c r="A25" s="27" t="s">
        <v>83</v>
      </c>
      <c r="B25" s="22">
        <v>13815691.547545834</v>
      </c>
      <c r="C25" s="22">
        <v>0</v>
      </c>
      <c r="D25" s="22">
        <v>0</v>
      </c>
      <c r="E25" s="54">
        <v>0</v>
      </c>
      <c r="F25" s="53">
        <v>0</v>
      </c>
      <c r="G25" s="56">
        <v>3911820.7303026188</v>
      </c>
      <c r="H25" s="53">
        <v>1848791.615139955</v>
      </c>
      <c r="I25" s="55">
        <v>11671297.04000942</v>
      </c>
      <c r="J25" s="23"/>
      <c r="K25" s="22">
        <v>217902.03693207999</v>
      </c>
      <c r="L25" s="22">
        <v>0</v>
      </c>
      <c r="M25" s="22">
        <v>1290450.7800000003</v>
      </c>
      <c r="N25" s="22">
        <v>0</v>
      </c>
      <c r="O25" s="22">
        <v>6165968.6966544185</v>
      </c>
      <c r="P25" s="23"/>
      <c r="Q25" s="28">
        <v>31247600.932997826</v>
      </c>
      <c r="R25" s="28">
        <v>6383870.7335864985</v>
      </c>
      <c r="S25" s="28">
        <v>24863730.199411329</v>
      </c>
      <c r="T25" s="29">
        <v>4.894773443421955</v>
      </c>
      <c r="U25" s="23"/>
      <c r="V25" s="28">
        <v>29398809.317857873</v>
      </c>
      <c r="W25" s="28">
        <v>6383870.7335864985</v>
      </c>
      <c r="X25" s="28">
        <v>23014938.584271375</v>
      </c>
      <c r="Y25" s="29">
        <v>4.6051698953091798</v>
      </c>
      <c r="Z25" s="23"/>
      <c r="AA25" s="28">
        <v>13815691.547545834</v>
      </c>
      <c r="AB25" s="28">
        <v>1508352.8169320803</v>
      </c>
      <c r="AC25" s="34">
        <v>12307338.730613753</v>
      </c>
      <c r="AD25" s="26">
        <v>9.1594561911889478</v>
      </c>
    </row>
    <row r="26" spans="1:30" ht="15" thickBot="1" x14ac:dyDescent="0.4">
      <c r="A26" s="21" t="s">
        <v>84</v>
      </c>
      <c r="B26" s="34">
        <v>20721.617700203238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9">
        <v>3091.5248249708429</v>
      </c>
      <c r="I26" s="39">
        <v>16571.146894614267</v>
      </c>
      <c r="J26" s="23"/>
      <c r="K26" s="22">
        <v>15722.03</v>
      </c>
      <c r="L26" s="22">
        <v>2559.41</v>
      </c>
      <c r="M26" s="22">
        <v>0</v>
      </c>
      <c r="N26" s="22">
        <v>0</v>
      </c>
      <c r="O26" s="39">
        <v>0</v>
      </c>
      <c r="P26" s="23"/>
      <c r="Q26" s="40">
        <v>40384.289419788351</v>
      </c>
      <c r="R26" s="28">
        <v>18281.440000000002</v>
      </c>
      <c r="S26" s="28">
        <v>22102.849419788348</v>
      </c>
      <c r="T26" s="29">
        <v>2.2090321889188349</v>
      </c>
      <c r="U26" s="23"/>
      <c r="V26" s="40">
        <v>37292.764594817505</v>
      </c>
      <c r="W26" s="28">
        <v>18281.440000000002</v>
      </c>
      <c r="X26" s="28">
        <v>19011.324594817503</v>
      </c>
      <c r="Y26" s="29">
        <v>2.0399248962235741</v>
      </c>
      <c r="Z26" s="23"/>
      <c r="AA26" s="40">
        <v>20721.617700203238</v>
      </c>
      <c r="AB26" s="28">
        <v>18281.440000000002</v>
      </c>
      <c r="AC26" s="28">
        <v>2440.1777002032359</v>
      </c>
      <c r="AD26" s="26">
        <v>1.1334784185602029</v>
      </c>
    </row>
    <row r="27" spans="1:30" x14ac:dyDescent="0.35">
      <c r="A27" s="36" t="s">
        <v>85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12"/>
      <c r="K27" s="37">
        <v>14305998.090000022</v>
      </c>
      <c r="L27" s="37">
        <v>1851275.4296800029</v>
      </c>
      <c r="M27" s="37">
        <v>0</v>
      </c>
      <c r="N27" s="37">
        <v>0</v>
      </c>
      <c r="O27" s="37">
        <v>0</v>
      </c>
      <c r="P27" s="12"/>
      <c r="Q27" s="37">
        <v>0</v>
      </c>
      <c r="R27" s="37">
        <v>16157273.519680025</v>
      </c>
      <c r="S27" s="37">
        <v>-16157273.519680025</v>
      </c>
      <c r="T27" s="41" t="s">
        <v>78</v>
      </c>
      <c r="U27" s="12"/>
      <c r="V27" s="37">
        <v>0</v>
      </c>
      <c r="W27" s="37">
        <v>16157273.519680025</v>
      </c>
      <c r="X27" s="37">
        <v>-16157273.519680025</v>
      </c>
      <c r="Y27" s="41" t="s">
        <v>78</v>
      </c>
      <c r="Z27" s="12"/>
      <c r="AA27" s="37">
        <v>0</v>
      </c>
      <c r="AB27" s="37">
        <v>16157273.519680025</v>
      </c>
      <c r="AC27" s="37">
        <v>-16157273.519680025</v>
      </c>
      <c r="AD27" s="35" t="s">
        <v>78</v>
      </c>
    </row>
    <row r="28" spans="1:30" x14ac:dyDescent="0.35">
      <c r="A28" s="21" t="s">
        <v>86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3"/>
      <c r="K28" s="22">
        <v>2716336.7000000007</v>
      </c>
      <c r="L28" s="22">
        <v>0</v>
      </c>
      <c r="M28" s="22">
        <v>0</v>
      </c>
      <c r="N28" s="22">
        <v>0</v>
      </c>
      <c r="O28" s="22">
        <v>0</v>
      </c>
      <c r="P28" s="23"/>
      <c r="Q28" s="42">
        <v>0</v>
      </c>
      <c r="R28" s="22">
        <v>2716336.7000000007</v>
      </c>
      <c r="S28" s="22">
        <v>-2716336.7000000007</v>
      </c>
      <c r="T28" s="33" t="s">
        <v>78</v>
      </c>
      <c r="U28" s="23"/>
      <c r="V28" s="42">
        <v>0</v>
      </c>
      <c r="W28" s="22">
        <v>2716336.7000000007</v>
      </c>
      <c r="X28" s="22">
        <v>-2716336.7000000007</v>
      </c>
      <c r="Y28" s="33" t="s">
        <v>78</v>
      </c>
      <c r="Z28" s="23"/>
      <c r="AA28" s="42">
        <v>0</v>
      </c>
      <c r="AB28" s="22">
        <v>2716336.7000000007</v>
      </c>
      <c r="AC28" s="25">
        <v>-2716336.7000000007</v>
      </c>
      <c r="AD28" s="33" t="s">
        <v>78</v>
      </c>
    </row>
    <row r="29" spans="1:30" x14ac:dyDescent="0.35">
      <c r="A29" s="21" t="s">
        <v>87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3"/>
      <c r="K29" s="22">
        <v>2783953.63</v>
      </c>
      <c r="L29" s="22">
        <v>484294.73000000021</v>
      </c>
      <c r="M29" s="22">
        <v>0</v>
      </c>
      <c r="N29" s="22">
        <v>0</v>
      </c>
      <c r="O29" s="22">
        <v>0</v>
      </c>
      <c r="P29" s="23"/>
      <c r="Q29" s="42">
        <v>0</v>
      </c>
      <c r="R29" s="22">
        <v>3268248.3600000003</v>
      </c>
      <c r="S29" s="22">
        <v>-3268248.3600000003</v>
      </c>
      <c r="T29" s="33" t="s">
        <v>78</v>
      </c>
      <c r="U29" s="23"/>
      <c r="V29" s="42">
        <v>0</v>
      </c>
      <c r="W29" s="22">
        <v>3268248.3600000003</v>
      </c>
      <c r="X29" s="22">
        <v>-3268248.3600000003</v>
      </c>
      <c r="Y29" s="33" t="s">
        <v>78</v>
      </c>
      <c r="Z29" s="23"/>
      <c r="AA29" s="42">
        <v>0</v>
      </c>
      <c r="AB29" s="22">
        <v>3268248.3600000003</v>
      </c>
      <c r="AC29" s="25">
        <v>-3268248.3600000003</v>
      </c>
      <c r="AD29" s="33" t="s">
        <v>78</v>
      </c>
    </row>
    <row r="30" spans="1:30" x14ac:dyDescent="0.35">
      <c r="A30" s="21" t="s">
        <v>88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3"/>
      <c r="K30" s="22">
        <v>1779688.1300000001</v>
      </c>
      <c r="L30" s="22">
        <v>207055.17968000003</v>
      </c>
      <c r="M30" s="22">
        <v>0</v>
      </c>
      <c r="N30" s="22">
        <v>0</v>
      </c>
      <c r="O30" s="22">
        <v>0</v>
      </c>
      <c r="P30" s="23"/>
      <c r="Q30" s="42">
        <v>0</v>
      </c>
      <c r="R30" s="22">
        <v>1986743.3096800002</v>
      </c>
      <c r="S30" s="22">
        <v>-1986743.3096800002</v>
      </c>
      <c r="T30" s="33" t="s">
        <v>78</v>
      </c>
      <c r="U30" s="23"/>
      <c r="V30" s="42">
        <v>0</v>
      </c>
      <c r="W30" s="22">
        <v>1986743.3096800002</v>
      </c>
      <c r="X30" s="22">
        <v>-1986743.3096800002</v>
      </c>
      <c r="Y30" s="33" t="s">
        <v>78</v>
      </c>
      <c r="Z30" s="23"/>
      <c r="AA30" s="42">
        <v>0</v>
      </c>
      <c r="AB30" s="22">
        <v>1986743.3096800002</v>
      </c>
      <c r="AC30" s="25">
        <v>-1986743.3096800002</v>
      </c>
      <c r="AD30" s="33" t="s">
        <v>78</v>
      </c>
    </row>
    <row r="31" spans="1:30" x14ac:dyDescent="0.35">
      <c r="A31" s="27" t="s">
        <v>89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2">
        <v>0</v>
      </c>
      <c r="I31" s="28">
        <v>0</v>
      </c>
      <c r="J31" s="23"/>
      <c r="K31" s="28">
        <v>4794768.8200000059</v>
      </c>
      <c r="L31" s="28">
        <v>785251.35000000068</v>
      </c>
      <c r="M31" s="28">
        <v>0</v>
      </c>
      <c r="N31" s="28">
        <v>0</v>
      </c>
      <c r="O31" s="28">
        <v>0</v>
      </c>
      <c r="P31" s="23"/>
      <c r="Q31" s="42">
        <v>0</v>
      </c>
      <c r="R31" s="22">
        <v>5580020.1700000064</v>
      </c>
      <c r="S31" s="28">
        <v>-5580020.1700000064</v>
      </c>
      <c r="T31" s="43" t="s">
        <v>78</v>
      </c>
      <c r="U31" s="23"/>
      <c r="V31" s="42">
        <v>0</v>
      </c>
      <c r="W31" s="28">
        <v>5580020.1700000064</v>
      </c>
      <c r="X31" s="28">
        <v>-5580020.1700000064</v>
      </c>
      <c r="Y31" s="43" t="s">
        <v>78</v>
      </c>
      <c r="Z31" s="23"/>
      <c r="AA31" s="42">
        <v>0</v>
      </c>
      <c r="AB31" s="28">
        <v>5580020.1700000064</v>
      </c>
      <c r="AC31" s="28">
        <v>-5580020.1700000064</v>
      </c>
      <c r="AD31" s="43" t="s">
        <v>78</v>
      </c>
    </row>
    <row r="32" spans="1:30" ht="15" thickBot="1" x14ac:dyDescent="0.4">
      <c r="A32" s="21" t="s">
        <v>90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2">
        <v>0</v>
      </c>
      <c r="I32" s="28">
        <v>0</v>
      </c>
      <c r="J32" s="23"/>
      <c r="K32" s="28">
        <v>2231250.8100000173</v>
      </c>
      <c r="L32" s="28">
        <v>374674.17000000179</v>
      </c>
      <c r="M32" s="28">
        <v>0</v>
      </c>
      <c r="N32" s="28">
        <v>0</v>
      </c>
      <c r="O32" s="28">
        <v>0</v>
      </c>
      <c r="P32" s="23"/>
      <c r="Q32" s="40">
        <v>0</v>
      </c>
      <c r="R32" s="28">
        <v>2605924.9800000191</v>
      </c>
      <c r="S32" s="28">
        <v>-2605924.9800000191</v>
      </c>
      <c r="T32" s="43" t="s">
        <v>78</v>
      </c>
      <c r="U32" s="23"/>
      <c r="V32" s="40">
        <v>0</v>
      </c>
      <c r="W32" s="28">
        <v>2605924.9800000191</v>
      </c>
      <c r="X32" s="28">
        <v>-2605924.9800000191</v>
      </c>
      <c r="Y32" s="43" t="s">
        <v>78</v>
      </c>
      <c r="Z32" s="23"/>
      <c r="AA32" s="40">
        <v>0</v>
      </c>
      <c r="AB32" s="28">
        <v>2605924.9800000191</v>
      </c>
      <c r="AC32" s="28">
        <v>-2605924.9800000191</v>
      </c>
      <c r="AD32" s="43" t="s">
        <v>78</v>
      </c>
    </row>
    <row r="33" spans="1:30" ht="15" thickBot="1" x14ac:dyDescent="0.4">
      <c r="A33" s="44" t="s">
        <v>99</v>
      </c>
      <c r="B33" s="57">
        <v>120913249.16733181</v>
      </c>
      <c r="C33" s="57">
        <v>68842299.93808043</v>
      </c>
      <c r="D33" s="57">
        <v>8458602.4267801605</v>
      </c>
      <c r="E33" s="57">
        <v>11016286.571562288</v>
      </c>
      <c r="F33" s="57">
        <v>14006572.146339931</v>
      </c>
      <c r="G33" s="57">
        <v>50699153.014210835</v>
      </c>
      <c r="H33" s="57">
        <v>18783766.549960941</v>
      </c>
      <c r="I33" s="57">
        <v>99987106.930089772</v>
      </c>
      <c r="J33" s="45"/>
      <c r="K33" s="58">
        <v>43933829.089225769</v>
      </c>
      <c r="L33" s="58">
        <v>6120680.7099869028</v>
      </c>
      <c r="M33" s="58">
        <v>55346952.173500001</v>
      </c>
      <c r="N33" s="58">
        <v>8844279.0958000012</v>
      </c>
      <c r="O33" s="58">
        <v>106073945.71385415</v>
      </c>
      <c r="P33" s="45"/>
      <c r="Q33" s="57">
        <v>392707036.74435616</v>
      </c>
      <c r="R33" s="57">
        <v>156128455.51306683</v>
      </c>
      <c r="S33" s="57">
        <v>236578581.23128933</v>
      </c>
      <c r="T33" s="46">
        <v>2.5152816343045767</v>
      </c>
      <c r="U33" s="45"/>
      <c r="V33" s="57">
        <v>373923270.19439524</v>
      </c>
      <c r="W33" s="57">
        <v>156128455.51306683</v>
      </c>
      <c r="X33" s="57">
        <v>217794814.68132842</v>
      </c>
      <c r="Y33" s="46">
        <v>2.3949719413134178</v>
      </c>
      <c r="Z33" s="45"/>
      <c r="AA33" s="57">
        <v>212220723.67853233</v>
      </c>
      <c r="AB33" s="57">
        <v>114245741.06851266</v>
      </c>
      <c r="AC33" s="57">
        <v>97974982.610019669</v>
      </c>
      <c r="AD33" s="46">
        <v>1.857581050231575</v>
      </c>
    </row>
    <row r="34" spans="1:30" x14ac:dyDescent="0.35">
      <c r="A34" s="44" t="s">
        <v>100</v>
      </c>
      <c r="B34" s="57">
        <f>B33-B6-B7-B8-B9-B10-B11-B17</f>
        <v>106458949.76526184</v>
      </c>
      <c r="C34" s="57">
        <f t="shared" ref="C34:I34" si="0">C33-C6-C7-C8-C9-C10-C11-C17</f>
        <v>60997797.809387699</v>
      </c>
      <c r="D34" s="57">
        <f t="shared" si="0"/>
        <v>5636738.9026625529</v>
      </c>
      <c r="E34" s="57">
        <f t="shared" si="0"/>
        <v>4331008.1528236866</v>
      </c>
      <c r="F34" s="57">
        <f t="shared" si="0"/>
        <v>12376318.532079615</v>
      </c>
      <c r="G34" s="57">
        <f t="shared" si="0"/>
        <v>40732656.814278267</v>
      </c>
      <c r="H34" s="57">
        <f t="shared" si="0"/>
        <v>16330594.513285251</v>
      </c>
      <c r="I34" s="57">
        <f t="shared" si="0"/>
        <v>87121397.973982021</v>
      </c>
      <c r="J34" s="45"/>
      <c r="K34" s="58">
        <f t="shared" ref="K34:S34" si="1">K33-K6-K7-K8-K9-K10-K11-K17</f>
        <v>34316682.562509447</v>
      </c>
      <c r="L34" s="58">
        <f t="shared" si="1"/>
        <v>4435025.4099694537</v>
      </c>
      <c r="M34" s="58">
        <f t="shared" si="1"/>
        <v>44374252.884000003</v>
      </c>
      <c r="N34" s="58">
        <f t="shared" si="1"/>
        <v>4511560.3900000006</v>
      </c>
      <c r="O34" s="58">
        <f t="shared" si="1"/>
        <v>85673580.883875862</v>
      </c>
      <c r="P34" s="45">
        <f t="shared" si="1"/>
        <v>0</v>
      </c>
      <c r="Q34" s="57">
        <f t="shared" si="1"/>
        <v>333985462.46376097</v>
      </c>
      <c r="R34" s="57">
        <f t="shared" si="1"/>
        <v>124425288.85635476</v>
      </c>
      <c r="S34" s="57">
        <f t="shared" si="1"/>
        <v>209560173.6074062</v>
      </c>
      <c r="T34" s="46">
        <f>Q34/R34</f>
        <v>2.6842249315517934</v>
      </c>
      <c r="U34" s="45">
        <f t="shared" ref="U34" si="2">U33-U6-U7-U8-U9-U10-U11-U17</f>
        <v>0</v>
      </c>
      <c r="V34" s="57">
        <f t="shared" ref="V34" si="3">V33-V6-V7-V8-V9-V10-V11-V17</f>
        <v>317654867.95047575</v>
      </c>
      <c r="W34" s="57">
        <f t="shared" ref="W34" si="4">W33-W6-W7-W8-W9-W10-W11-W17</f>
        <v>124425288.85635476</v>
      </c>
      <c r="X34" s="57">
        <f t="shared" ref="X34" si="5">X33-X6-X7-X8-X9-X10-X11-X17</f>
        <v>193229579.09412098</v>
      </c>
      <c r="Y34" s="46">
        <f>V34/W34</f>
        <v>2.5529767370457841</v>
      </c>
      <c r="Z34" s="45"/>
      <c r="AA34" s="57">
        <f t="shared" ref="AA34" si="6">AA33-AA6-AA7-AA8-AA9-AA10-AA11-AA17</f>
        <v>185469805.0093917</v>
      </c>
      <c r="AB34" s="57">
        <f t="shared" ref="AB34" si="7">AB33-AB6-AB7-AB8-AB9-AB10-AB11-AB17</f>
        <v>87637521.2464789</v>
      </c>
      <c r="AC34" s="57">
        <f>AC33-AC6-AC7-AC8-AC9-AC10-AC11-AC17</f>
        <v>97832283.762912855</v>
      </c>
      <c r="AD34" s="46">
        <f>AA34/AB34</f>
        <v>2.1163287410624192</v>
      </c>
    </row>
  </sheetData>
  <mergeCells count="6">
    <mergeCell ref="AA1:AD1"/>
    <mergeCell ref="A1:A2"/>
    <mergeCell ref="B1:I1"/>
    <mergeCell ref="K1:O1"/>
    <mergeCell ref="Q1:T1"/>
    <mergeCell ref="V1:Y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5EAC-0D06-4908-823A-9040F398B47F}">
  <dimension ref="A1:AD4"/>
  <sheetViews>
    <sheetView workbookViewId="0">
      <selection activeCell="E22" sqref="E22"/>
    </sheetView>
  </sheetViews>
  <sheetFormatPr defaultRowHeight="14.5" x14ac:dyDescent="0.35"/>
  <cols>
    <col min="1" max="1" width="17.54296875" bestFit="1" customWidth="1"/>
    <col min="2" max="3" width="14" bestFit="1" customWidth="1"/>
    <col min="4" max="4" width="8.54296875" bestFit="1" customWidth="1"/>
    <col min="5" max="5" width="7.453125" bestFit="1" customWidth="1"/>
    <col min="6" max="6" width="12.7265625" bestFit="1" customWidth="1"/>
    <col min="7" max="7" width="7.453125" bestFit="1" customWidth="1"/>
    <col min="8" max="8" width="12.7265625" bestFit="1" customWidth="1"/>
    <col min="9" max="9" width="14" bestFit="1" customWidth="1"/>
    <col min="10" max="10" width="1.7265625" customWidth="1"/>
    <col min="11" max="11" width="14" bestFit="1" customWidth="1"/>
    <col min="12" max="14" width="8.1796875" bestFit="1" customWidth="1"/>
    <col min="15" max="15" width="12.7265625" bestFit="1" customWidth="1"/>
    <col min="16" max="16" width="1.7265625" customWidth="1"/>
    <col min="17" max="17" width="20" bestFit="1" customWidth="1"/>
    <col min="18" max="19" width="14" bestFit="1" customWidth="1"/>
    <col min="20" max="20" width="8.81640625" bestFit="1" customWidth="1"/>
    <col min="21" max="21" width="1.7265625" style="49" customWidth="1"/>
    <col min="22" max="22" width="20" bestFit="1" customWidth="1"/>
    <col min="23" max="24" width="14" bestFit="1" customWidth="1"/>
    <col min="25" max="25" width="8.81640625" bestFit="1" customWidth="1"/>
    <col min="26" max="26" width="1.7265625" style="49" customWidth="1"/>
    <col min="27" max="28" width="14" bestFit="1" customWidth="1"/>
    <col min="29" max="29" width="18.54296875" bestFit="1" customWidth="1"/>
    <col min="30" max="30" width="12.7265625" bestFit="1" customWidth="1"/>
  </cols>
  <sheetData>
    <row r="1" spans="1:30" x14ac:dyDescent="0.35">
      <c r="A1" s="64" t="s">
        <v>13</v>
      </c>
      <c r="B1" s="61" t="s">
        <v>14</v>
      </c>
      <c r="C1" s="62"/>
      <c r="D1" s="62"/>
      <c r="E1" s="62"/>
      <c r="F1" s="62"/>
      <c r="G1" s="62"/>
      <c r="H1" s="62"/>
      <c r="I1" s="63"/>
      <c r="J1" s="9"/>
      <c r="K1" s="61" t="s">
        <v>15</v>
      </c>
      <c r="L1" s="62"/>
      <c r="M1" s="62"/>
      <c r="N1" s="62"/>
      <c r="O1" s="63"/>
      <c r="P1" s="9"/>
      <c r="Q1" s="61" t="s">
        <v>16</v>
      </c>
      <c r="R1" s="62"/>
      <c r="S1" s="62"/>
      <c r="T1" s="63"/>
      <c r="U1" s="9"/>
      <c r="V1" s="61" t="s">
        <v>17</v>
      </c>
      <c r="W1" s="62"/>
      <c r="X1" s="62"/>
      <c r="Y1" s="63"/>
      <c r="Z1" s="9"/>
      <c r="AA1" s="61" t="s">
        <v>18</v>
      </c>
      <c r="AB1" s="62"/>
      <c r="AC1" s="62"/>
      <c r="AD1" s="63"/>
    </row>
    <row r="2" spans="1:30" ht="54" x14ac:dyDescent="0.35">
      <c r="A2" s="65"/>
      <c r="B2" s="10" t="s">
        <v>19</v>
      </c>
      <c r="C2" s="11" t="s">
        <v>20</v>
      </c>
      <c r="D2" s="11" t="s">
        <v>21</v>
      </c>
      <c r="E2" s="11" t="s">
        <v>22</v>
      </c>
      <c r="F2" s="11" t="s">
        <v>23</v>
      </c>
      <c r="G2" s="11" t="s">
        <v>24</v>
      </c>
      <c r="H2" s="11" t="s">
        <v>25</v>
      </c>
      <c r="I2" s="11" t="s">
        <v>26</v>
      </c>
      <c r="J2" s="12"/>
      <c r="K2" s="13" t="s">
        <v>27</v>
      </c>
      <c r="L2" s="13" t="s">
        <v>28</v>
      </c>
      <c r="M2" s="13" t="s">
        <v>29</v>
      </c>
      <c r="N2" s="13" t="s">
        <v>30</v>
      </c>
      <c r="O2" s="13" t="s">
        <v>31</v>
      </c>
      <c r="P2" s="12"/>
      <c r="Q2" s="11" t="s">
        <v>32</v>
      </c>
      <c r="R2" s="11" t="s">
        <v>33</v>
      </c>
      <c r="S2" s="11" t="s">
        <v>34</v>
      </c>
      <c r="T2" s="11" t="s">
        <v>35</v>
      </c>
      <c r="U2" s="12"/>
      <c r="V2" s="11" t="s">
        <v>32</v>
      </c>
      <c r="W2" s="11" t="s">
        <v>33</v>
      </c>
      <c r="X2" s="11" t="s">
        <v>34</v>
      </c>
      <c r="Y2" s="11" t="s">
        <v>35</v>
      </c>
      <c r="Z2" s="12"/>
      <c r="AA2" s="14" t="s">
        <v>36</v>
      </c>
      <c r="AB2" s="14" t="s">
        <v>37</v>
      </c>
      <c r="AC2" s="14" t="s">
        <v>38</v>
      </c>
      <c r="AD2" s="14" t="s">
        <v>39</v>
      </c>
    </row>
    <row r="3" spans="1:30" x14ac:dyDescent="0.35">
      <c r="A3" s="47" t="s">
        <v>40</v>
      </c>
      <c r="B3" s="47" t="s">
        <v>41</v>
      </c>
      <c r="C3" s="47" t="s">
        <v>42</v>
      </c>
      <c r="D3" s="47" t="s">
        <v>43</v>
      </c>
      <c r="E3" s="47" t="s">
        <v>44</v>
      </c>
      <c r="F3" s="47" t="s">
        <v>45</v>
      </c>
      <c r="G3" s="47" t="s">
        <v>46</v>
      </c>
      <c r="H3" s="47" t="s">
        <v>47</v>
      </c>
      <c r="I3" s="47" t="s">
        <v>48</v>
      </c>
      <c r="J3" s="12"/>
      <c r="K3" s="47" t="s">
        <v>49</v>
      </c>
      <c r="L3" s="47" t="s">
        <v>50</v>
      </c>
      <c r="M3" s="47" t="s">
        <v>51</v>
      </c>
      <c r="N3" s="47" t="s">
        <v>52</v>
      </c>
      <c r="O3" s="47" t="s">
        <v>53</v>
      </c>
      <c r="P3" s="12"/>
      <c r="Q3" s="47" t="s">
        <v>54</v>
      </c>
      <c r="R3" s="47" t="s">
        <v>55</v>
      </c>
      <c r="S3" s="47" t="s">
        <v>56</v>
      </c>
      <c r="T3" s="47" t="s">
        <v>57</v>
      </c>
      <c r="U3" s="12"/>
      <c r="V3" s="47" t="s">
        <v>101</v>
      </c>
      <c r="W3" s="47" t="s">
        <v>102</v>
      </c>
      <c r="X3" s="47" t="s">
        <v>58</v>
      </c>
      <c r="Y3" s="47" t="s">
        <v>59</v>
      </c>
      <c r="Z3" s="12"/>
      <c r="AA3" s="47" t="s">
        <v>60</v>
      </c>
      <c r="AB3" s="47" t="s">
        <v>61</v>
      </c>
      <c r="AC3" s="47" t="s">
        <v>62</v>
      </c>
      <c r="AD3" s="47" t="s">
        <v>63</v>
      </c>
    </row>
    <row r="4" spans="1:30" x14ac:dyDescent="0.35">
      <c r="A4" s="48" t="s">
        <v>91</v>
      </c>
      <c r="B4" s="22">
        <v>41808244.771932028</v>
      </c>
      <c r="C4" s="22">
        <v>25958057.173521668</v>
      </c>
      <c r="D4" s="22">
        <v>0</v>
      </c>
      <c r="E4" s="22">
        <v>0</v>
      </c>
      <c r="F4" s="22">
        <v>5150553.8941289494</v>
      </c>
      <c r="G4" s="22">
        <v>0</v>
      </c>
      <c r="H4" s="22">
        <v>6237506.5726464801</v>
      </c>
      <c r="I4" s="22">
        <v>33434193.002937205</v>
      </c>
      <c r="J4" s="12"/>
      <c r="K4" s="22">
        <v>21407601.206303723</v>
      </c>
      <c r="L4" s="22">
        <v>0</v>
      </c>
      <c r="M4" s="22">
        <v>0</v>
      </c>
      <c r="N4" s="22">
        <v>0</v>
      </c>
      <c r="O4" s="22">
        <v>9633468.3975251243</v>
      </c>
      <c r="P4" s="12"/>
      <c r="Q4" s="22">
        <v>112588555.41516633</v>
      </c>
      <c r="R4" s="22">
        <v>31041069.603828847</v>
      </c>
      <c r="S4" s="22">
        <v>81547485.811337486</v>
      </c>
      <c r="T4" s="18">
        <v>3.6270836299171463</v>
      </c>
      <c r="U4" s="12"/>
      <c r="V4" s="22">
        <v>106351048.84251985</v>
      </c>
      <c r="W4" s="22">
        <v>31041069.603828847</v>
      </c>
      <c r="X4" s="22">
        <v>75309979.238691002</v>
      </c>
      <c r="Y4" s="18">
        <v>3.4261399558667813</v>
      </c>
      <c r="Z4" s="12"/>
      <c r="AA4" s="22">
        <v>72916855.839582652</v>
      </c>
      <c r="AB4" s="22">
        <v>31041069.603828847</v>
      </c>
      <c r="AC4" s="22">
        <v>41875786.235753804</v>
      </c>
      <c r="AD4" s="18">
        <v>2.3490445648364036</v>
      </c>
    </row>
  </sheetData>
  <mergeCells count="6">
    <mergeCell ref="AA1:AD1"/>
    <mergeCell ref="A1:A2"/>
    <mergeCell ref="B1:I1"/>
    <mergeCell ref="K1:O1"/>
    <mergeCell ref="Q1:T1"/>
    <mergeCell ref="V1:Y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File Info</vt:lpstr>
      <vt:lpstr>SAG Summary - EE Portfolio</vt:lpstr>
      <vt:lpstr>SAG Summary - Voltage Opt.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Ross</dc:creator>
  <cp:lastModifiedBy>CJ Consulting</cp:lastModifiedBy>
  <dcterms:created xsi:type="dcterms:W3CDTF">2021-05-24T12:48:29Z</dcterms:created>
  <dcterms:modified xsi:type="dcterms:W3CDTF">2022-06-29T19:48:31Z</dcterms:modified>
</cp:coreProperties>
</file>